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0477AEA8-D01A-4AF5-9DF1-ED4C0013C7C3}" xr6:coauthVersionLast="47" xr6:coauthVersionMax="47" xr10:uidLastSave="{00000000-0000-0000-0000-000000000000}"/>
  <workbookProtection workbookAlgorithmName="SHA-512" workbookHashValue="bITj76FBpE74SVi03hVVdugHchuuam/+Y4zqVGHl0uCdrRftqKvNFWrVI+uACCWVLi0X9b00hYBBqeu2RSDpmg==" workbookSaltValue="ONZ2I2z28NwJl8+pm4FIbQ=="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入力シート!$A$194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4" i="1" l="1"/>
  <c r="A378"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77"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114" i="1" l="1"/>
  <c r="D116" i="1" s="1"/>
  <c r="D118" i="1" s="1"/>
  <c r="D120" i="1" s="1"/>
  <c r="D122" i="1" s="1"/>
  <c r="D124" i="1" s="1"/>
  <c r="D126" i="1" s="1"/>
  <c r="A2" i="2" l="1"/>
  <c r="A1" i="2"/>
</calcChain>
</file>

<file path=xl/sharedStrings.xml><?xml version="1.0" encoding="utf-8"?>
<sst xmlns="http://schemas.openxmlformats.org/spreadsheetml/2006/main" count="656" uniqueCount="591">
  <si>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</si>
  <si>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</si>
  <si>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</si>
  <si>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</si>
  <si>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</si>
  <si>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</si>
  <si>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年</t>
    <rPh sb="0" eb="1">
      <t>ネン</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</si>
  <si>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</si>
  <si>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</si>
  <si>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</si>
  <si>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</si>
  <si>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</si>
  <si>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</si>
  <si>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</si>
  <si>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</si>
  <si>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</si>
  <si>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</si>
  <si>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</si>
  <si>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</si>
  <si>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</si>
  <si>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</si>
  <si>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</si>
  <si>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</si>
  <si>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</si>
  <si>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</si>
  <si>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</si>
  <si>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</si>
  <si>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</si>
  <si>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</si>
  <si>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</si>
  <si>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</si>
  <si>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</si>
  <si>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</si>
  <si>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</si>
  <si>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</si>
  <si>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</si>
  <si>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</si>
  <si>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</si>
  <si>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</si>
  <si>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</si>
  <si>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</si>
  <si>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</si>
  <si>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</si>
  <si>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</si>
  <si>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</si>
  <si>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</si>
  <si>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</si>
  <si>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</si>
  <si>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</si>
  <si>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</si>
  <si>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</si>
  <si>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</si>
  <si>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南あわじ市 一般競争(指名競争)参加資格審査申請書【物品の納入・製造、役務提供等】</t>
    <rPh sb="6" eb="8">
      <t>イッパン</t>
    </rPh>
    <rPh sb="8" eb="10">
      <t>キョウソウ</t>
    </rPh>
    <rPh sb="11" eb="13">
      <t>シメイ</t>
    </rPh>
    <rPh sb="13" eb="15">
      <t>キョウソウ</t>
    </rPh>
    <rPh sb="26" eb="28">
      <t>ブッピン</t>
    </rPh>
    <rPh sb="29" eb="31">
      <t>ノウニュウ</t>
    </rPh>
    <rPh sb="32" eb="34">
      <t>セイゾウ</t>
    </rPh>
    <rPh sb="35" eb="37">
      <t>エキム</t>
    </rPh>
    <rPh sb="37" eb="39">
      <t>テイキョウ</t>
    </rPh>
    <rPh sb="39" eb="40">
      <t>ナド</t>
    </rPh>
    <phoneticPr fontId="5"/>
  </si>
  <si>
    <t>資本金</t>
    <rPh sb="0" eb="3">
      <t>シホンキン</t>
    </rPh>
    <phoneticPr fontId="5"/>
  </si>
  <si>
    <t>例)10　登録を希望する業種に係る事業の開始日（複数の業種を希望する場合は最も早い開始日）から直前の営業年度の終了日までの期間（１年未満切り捨て）を入力してください。</t>
    <rPh sb="47" eb="49">
      <t>チョクゼン</t>
    </rPh>
    <rPh sb="50" eb="54">
      <t>エイギョウネンド</t>
    </rPh>
    <rPh sb="55" eb="58">
      <t>シュウリョウビ</t>
    </rPh>
    <rPh sb="74" eb="76">
      <t>ニュウリョク</t>
    </rPh>
    <phoneticPr fontId="5"/>
  </si>
  <si>
    <t>売上高合計</t>
    <phoneticPr fontId="5"/>
  </si>
  <si>
    <t>直近１年度分の売上高合計を入力してください。</t>
    <rPh sb="0" eb="1">
      <t>チョク</t>
    </rPh>
    <rPh sb="13" eb="15">
      <t>ニュウリョク</t>
    </rPh>
    <phoneticPr fontId="5"/>
  </si>
  <si>
    <t>許可</t>
    <phoneticPr fontId="5"/>
  </si>
  <si>
    <t xml:space="preserve">根拠法令等 </t>
    <phoneticPr fontId="5"/>
  </si>
  <si>
    <t>所管官公署</t>
    <phoneticPr fontId="5"/>
  </si>
  <si>
    <t>希望する業種等</t>
    <rPh sb="0" eb="2">
      <t>キボウ</t>
    </rPh>
    <rPh sb="4" eb="6">
      <t>ギョウシュ</t>
    </rPh>
    <rPh sb="6" eb="7">
      <t>トウ</t>
    </rPh>
    <phoneticPr fontId="6"/>
  </si>
  <si>
    <t>物品の納入・製造</t>
    <phoneticPr fontId="5"/>
  </si>
  <si>
    <t>0201</t>
    <phoneticPr fontId="5"/>
  </si>
  <si>
    <t>0202</t>
    <phoneticPr fontId="5"/>
  </si>
  <si>
    <t>0203</t>
    <phoneticPr fontId="5"/>
  </si>
  <si>
    <t>0204</t>
    <phoneticPr fontId="5"/>
  </si>
  <si>
    <t>0205</t>
    <phoneticPr fontId="5"/>
  </si>
  <si>
    <t>事務機器</t>
    <phoneticPr fontId="5"/>
  </si>
  <si>
    <t>ＯＡ機器</t>
    <phoneticPr fontId="5"/>
  </si>
  <si>
    <t>0206</t>
    <phoneticPr fontId="5"/>
  </si>
  <si>
    <t>その他事務用品</t>
    <phoneticPr fontId="5"/>
  </si>
  <si>
    <t>選挙設備用品</t>
    <phoneticPr fontId="5"/>
  </si>
  <si>
    <t>印章</t>
    <phoneticPr fontId="5"/>
  </si>
  <si>
    <t>文房具、事務用品、机、椅子等</t>
    <phoneticPr fontId="5"/>
  </si>
  <si>
    <t>和・洋紙、封筒、PPC用紙、感熱紙、連続用紙等</t>
    <phoneticPr fontId="5"/>
  </si>
  <si>
    <t>複写機、印刷機、製図用機器等</t>
    <phoneticPr fontId="5"/>
  </si>
  <si>
    <t>汎用コンピュータ、パソコン、プリンタ、コンピュータ関連商品等</t>
    <phoneticPr fontId="5"/>
  </si>
  <si>
    <t>木印、ゴム印等</t>
    <phoneticPr fontId="5"/>
  </si>
  <si>
    <t>選挙用品等</t>
    <phoneticPr fontId="5"/>
  </si>
  <si>
    <t>0301</t>
    <phoneticPr fontId="5"/>
  </si>
  <si>
    <t>0302</t>
    <phoneticPr fontId="5"/>
  </si>
  <si>
    <t>0303</t>
    <phoneticPr fontId="5"/>
  </si>
  <si>
    <t>家具・室内装飾</t>
    <rPh sb="0" eb="2">
      <t>カグ</t>
    </rPh>
    <rPh sb="3" eb="5">
      <t>シツナイ</t>
    </rPh>
    <rPh sb="5" eb="7">
      <t>ソウショク</t>
    </rPh>
    <phoneticPr fontId="5"/>
  </si>
  <si>
    <t>家具・什器</t>
    <phoneticPr fontId="5"/>
  </si>
  <si>
    <t>幕類</t>
    <phoneticPr fontId="5"/>
  </si>
  <si>
    <t>その他家具室内装飾</t>
    <phoneticPr fontId="5"/>
  </si>
  <si>
    <t>応接家具、一般用ベッド、タンス、食器戸棚、机、椅子、鏡台、黒板等、什器類、ベビーベッド、ベビーチェア等</t>
    <phoneticPr fontId="5"/>
  </si>
  <si>
    <t>カーテン、アコーディオンカーテン、じゅうたん、ブラインド、クロス、椅子カバー、シート等</t>
    <phoneticPr fontId="5"/>
  </si>
  <si>
    <t>映写幕、暗幕、緞帳、引き幕、スクリーン等</t>
    <phoneticPr fontId="5"/>
  </si>
  <si>
    <t>教材</t>
    <phoneticPr fontId="5"/>
  </si>
  <si>
    <t>0401</t>
    <phoneticPr fontId="5"/>
  </si>
  <si>
    <t>0402</t>
    <phoneticPr fontId="5"/>
  </si>
  <si>
    <t>0403</t>
    <phoneticPr fontId="5"/>
  </si>
  <si>
    <t>楽器・CD</t>
    <phoneticPr fontId="5"/>
  </si>
  <si>
    <t>楽器、楽譜、レコード、ＣＤ等</t>
    <phoneticPr fontId="5"/>
  </si>
  <si>
    <t>学校教材</t>
    <phoneticPr fontId="5"/>
  </si>
  <si>
    <t>理科実験器具、実習用機器、視聴覚教育機器、映画フィルム、ビデオカセット、スライド、保健室用品、画材、教科書、副読本</t>
    <phoneticPr fontId="5"/>
  </si>
  <si>
    <t>保育用品</t>
    <phoneticPr fontId="5"/>
  </si>
  <si>
    <t>その他教材</t>
    <phoneticPr fontId="5"/>
  </si>
  <si>
    <t>園児用机・椅子、保育用教材等</t>
    <phoneticPr fontId="5"/>
  </si>
  <si>
    <t>0501</t>
    <phoneticPr fontId="5"/>
  </si>
  <si>
    <t>0502</t>
    <phoneticPr fontId="5"/>
  </si>
  <si>
    <t>図書</t>
    <rPh sb="0" eb="2">
      <t>トショ</t>
    </rPh>
    <phoneticPr fontId="5"/>
  </si>
  <si>
    <t>書籍</t>
    <phoneticPr fontId="5"/>
  </si>
  <si>
    <t>室内装飾品</t>
    <phoneticPr fontId="5"/>
  </si>
  <si>
    <t>紙類</t>
    <phoneticPr fontId="5"/>
  </si>
  <si>
    <t>文具・事務用品</t>
    <phoneticPr fontId="5"/>
  </si>
  <si>
    <t>映像ソフト</t>
    <phoneticPr fontId="5"/>
  </si>
  <si>
    <t>その他図書</t>
    <phoneticPr fontId="5"/>
  </si>
  <si>
    <t>書籍、法規、刊行物、雑誌、地図等</t>
    <phoneticPr fontId="5"/>
  </si>
  <si>
    <t>運動用品</t>
    <rPh sb="0" eb="2">
      <t>ウンドウ</t>
    </rPh>
    <rPh sb="2" eb="4">
      <t>ヨウヒン</t>
    </rPh>
    <phoneticPr fontId="5"/>
  </si>
  <si>
    <t>0601</t>
    <phoneticPr fontId="5"/>
  </si>
  <si>
    <t>体育用品器具</t>
    <phoneticPr fontId="5"/>
  </si>
  <si>
    <t>球技、陸上、水泳、武道、登山、キャンプ、児童遊戯具、運動衣等</t>
    <phoneticPr fontId="5"/>
  </si>
  <si>
    <t>医療機器</t>
    <phoneticPr fontId="5"/>
  </si>
  <si>
    <t>0701</t>
    <phoneticPr fontId="5"/>
  </si>
  <si>
    <t>0702</t>
    <phoneticPr fontId="5"/>
  </si>
  <si>
    <t>医療衛生材料</t>
    <phoneticPr fontId="5"/>
  </si>
  <si>
    <t>医療器械器具</t>
    <phoneticPr fontId="5"/>
  </si>
  <si>
    <t>リハビリ介護用品</t>
    <phoneticPr fontId="5"/>
  </si>
  <si>
    <t>その他医療機器</t>
    <phoneticPr fontId="5"/>
  </si>
  <si>
    <t>医療材料、衛生材料等</t>
    <phoneticPr fontId="5"/>
  </si>
  <si>
    <t>介護用品、リハビリテーション機器</t>
    <phoneticPr fontId="5"/>
  </si>
  <si>
    <t>医薬品</t>
    <rPh sb="0" eb="3">
      <t>イヤクヒン</t>
    </rPh>
    <phoneticPr fontId="5"/>
  </si>
  <si>
    <t>0801</t>
    <phoneticPr fontId="5"/>
  </si>
  <si>
    <t>医試薬品</t>
    <phoneticPr fontId="5"/>
  </si>
  <si>
    <t>人体薬品、動物薬品、医療酸素、笑気ｶﾞｽ等</t>
    <phoneticPr fontId="5"/>
  </si>
  <si>
    <t>0901</t>
    <phoneticPr fontId="5"/>
  </si>
  <si>
    <t>0902</t>
    <phoneticPr fontId="5"/>
  </si>
  <si>
    <t>化学工業薬品</t>
    <phoneticPr fontId="5"/>
  </si>
  <si>
    <t>農薬・肥料・殺虫剤</t>
    <phoneticPr fontId="5"/>
  </si>
  <si>
    <t>その他工業製品・試薬</t>
    <phoneticPr fontId="5"/>
  </si>
  <si>
    <t>工業薬品（塩化カルシウム等）、化学薬品（次亜塩素酸ソーダ等）、農業薬品</t>
    <phoneticPr fontId="5"/>
  </si>
  <si>
    <t>農業薬品、肥料、殺虫剤、土壌改良剤</t>
    <phoneticPr fontId="5"/>
  </si>
  <si>
    <t>酸素、アセチレン、ヘリウム等</t>
    <phoneticPr fontId="5"/>
  </si>
  <si>
    <t>厨房</t>
    <rPh sb="0" eb="2">
      <t>チュウボウ</t>
    </rPh>
    <phoneticPr fontId="5"/>
  </si>
  <si>
    <t>1001</t>
    <phoneticPr fontId="5"/>
  </si>
  <si>
    <t>被服</t>
    <phoneticPr fontId="5"/>
  </si>
  <si>
    <t>寝具</t>
    <phoneticPr fontId="5"/>
  </si>
  <si>
    <t>その他衣料品</t>
    <phoneticPr fontId="5"/>
  </si>
  <si>
    <t>制服、制帽、作業着、事務服、白衣、肌着、靴下、ネクタイ、ワイシャツ、帽子、タオル等</t>
    <phoneticPr fontId="5"/>
  </si>
  <si>
    <t>布団、毛布、敷布、枕等</t>
    <phoneticPr fontId="5"/>
  </si>
  <si>
    <t>靴、長靴、地下足袋、かばん、手袋、雨具等</t>
    <phoneticPr fontId="5"/>
  </si>
  <si>
    <t>1101</t>
    <phoneticPr fontId="5"/>
  </si>
  <si>
    <t>1102</t>
    <phoneticPr fontId="5"/>
  </si>
  <si>
    <t>厨房用品器具</t>
    <phoneticPr fontId="5"/>
  </si>
  <si>
    <t>調理台、流し台、ｶﾞｽﾃｰﾌﾞﾙ器具、衛生設備、調理用器具等</t>
    <phoneticPr fontId="5"/>
  </si>
  <si>
    <t>食料品</t>
    <phoneticPr fontId="5"/>
  </si>
  <si>
    <t>1201</t>
    <phoneticPr fontId="5"/>
  </si>
  <si>
    <t>1203</t>
    <phoneticPr fontId="5"/>
  </si>
  <si>
    <t>食品</t>
    <phoneticPr fontId="5"/>
  </si>
  <si>
    <t>備蓄用食料</t>
    <phoneticPr fontId="5"/>
  </si>
  <si>
    <t>その他食料品</t>
    <phoneticPr fontId="5"/>
  </si>
  <si>
    <t>茶、菓子、酒、仕出し等</t>
    <phoneticPr fontId="5"/>
  </si>
  <si>
    <t>非常用食料、水等</t>
    <phoneticPr fontId="5"/>
  </si>
  <si>
    <t>米、野菜、果物、魚類等</t>
    <phoneticPr fontId="5"/>
  </si>
  <si>
    <t>雑貨</t>
    <phoneticPr fontId="5"/>
  </si>
  <si>
    <t>1301</t>
    <phoneticPr fontId="5"/>
  </si>
  <si>
    <t>1302</t>
    <phoneticPr fontId="5"/>
  </si>
  <si>
    <t>1303</t>
    <phoneticPr fontId="5"/>
  </si>
  <si>
    <t>防災用品</t>
    <phoneticPr fontId="5"/>
  </si>
  <si>
    <t>記念品・ギフト品</t>
    <phoneticPr fontId="5"/>
  </si>
  <si>
    <t>荒物・雑貨品</t>
    <phoneticPr fontId="5"/>
  </si>
  <si>
    <t>その他雑貨</t>
    <phoneticPr fontId="5"/>
  </si>
  <si>
    <t>日用品、金物、荒物等</t>
    <phoneticPr fontId="5"/>
  </si>
  <si>
    <t>災害時備蓄用毛布、防災グッズ</t>
    <phoneticPr fontId="5"/>
  </si>
  <si>
    <t>原材料</t>
    <rPh sb="0" eb="3">
      <t>ゲンザイリョウ</t>
    </rPh>
    <phoneticPr fontId="5"/>
  </si>
  <si>
    <t>1401</t>
    <phoneticPr fontId="5"/>
  </si>
  <si>
    <t>1402</t>
    <phoneticPr fontId="5"/>
  </si>
  <si>
    <t>1403</t>
    <phoneticPr fontId="5"/>
  </si>
  <si>
    <t>1404</t>
    <phoneticPr fontId="5"/>
  </si>
  <si>
    <t>1405</t>
    <phoneticPr fontId="5"/>
  </si>
  <si>
    <t>1407</t>
    <phoneticPr fontId="5"/>
  </si>
  <si>
    <t>1408</t>
    <phoneticPr fontId="5"/>
  </si>
  <si>
    <t>1409</t>
    <phoneticPr fontId="5"/>
  </si>
  <si>
    <t>1499</t>
    <phoneticPr fontId="5"/>
  </si>
  <si>
    <t>土石・骨材</t>
    <phoneticPr fontId="5"/>
  </si>
  <si>
    <t>土、石、砂、砂利、砕石等</t>
    <phoneticPr fontId="5"/>
  </si>
  <si>
    <t>建材・諸資材</t>
    <phoneticPr fontId="5"/>
  </si>
  <si>
    <t>木材、合板、ガラス、塗料、畳（表替え含む）等</t>
    <phoneticPr fontId="5"/>
  </si>
  <si>
    <t>コンクリート二次製品</t>
    <phoneticPr fontId="5"/>
  </si>
  <si>
    <t>鋼材</t>
    <phoneticPr fontId="5"/>
  </si>
  <si>
    <t>鋼管、鋼板類、グレーチング、マンホールの蓋等</t>
    <phoneticPr fontId="5"/>
  </si>
  <si>
    <t>アスファルト乳剤・合材</t>
    <phoneticPr fontId="5"/>
  </si>
  <si>
    <t>管材</t>
    <phoneticPr fontId="5"/>
  </si>
  <si>
    <t>植物</t>
    <phoneticPr fontId="5"/>
  </si>
  <si>
    <t>種子、苗木、生花、造花</t>
    <phoneticPr fontId="5"/>
  </si>
  <si>
    <t>園芸・造園</t>
    <phoneticPr fontId="5"/>
  </si>
  <si>
    <t>園芸・造園資材、肥料、園芸資材</t>
    <phoneticPr fontId="5"/>
  </si>
  <si>
    <t>その他原材料</t>
    <phoneticPr fontId="5"/>
  </si>
  <si>
    <t>1503</t>
    <phoneticPr fontId="5"/>
  </si>
  <si>
    <t>石油製品</t>
    <phoneticPr fontId="5"/>
  </si>
  <si>
    <t>ガス</t>
    <phoneticPr fontId="5"/>
  </si>
  <si>
    <t>電力</t>
    <phoneticPr fontId="5"/>
  </si>
  <si>
    <t>その他の燃料</t>
    <phoneticPr fontId="5"/>
  </si>
  <si>
    <t>ガソリン、軽油、灯油、重油、潤滑油等</t>
    <phoneticPr fontId="5"/>
  </si>
  <si>
    <t>プロパンガス</t>
    <phoneticPr fontId="5"/>
  </si>
  <si>
    <t>電気供給</t>
    <phoneticPr fontId="5"/>
  </si>
  <si>
    <t>木炭、まき、練炭等</t>
    <phoneticPr fontId="5"/>
  </si>
  <si>
    <t>消防用品</t>
    <rPh sb="0" eb="2">
      <t>ショウボウ</t>
    </rPh>
    <rPh sb="2" eb="4">
      <t>ヨウヒン</t>
    </rPh>
    <phoneticPr fontId="5"/>
  </si>
  <si>
    <t>消防用品器具</t>
    <phoneticPr fontId="5"/>
  </si>
  <si>
    <t>消防自動車・ポンプ</t>
    <phoneticPr fontId="5"/>
  </si>
  <si>
    <t>その他消防用品</t>
    <phoneticPr fontId="5"/>
  </si>
  <si>
    <t>消防用品器具、消火器、火災警報器、消防ホース、消防服、保安用具等</t>
    <phoneticPr fontId="5"/>
  </si>
  <si>
    <t>消防自動車、消防用可搬ポンプ</t>
    <phoneticPr fontId="5"/>
  </si>
  <si>
    <t>1703</t>
    <phoneticPr fontId="5"/>
  </si>
  <si>
    <t>自動車</t>
    <phoneticPr fontId="5"/>
  </si>
  <si>
    <t>特殊自動車</t>
    <phoneticPr fontId="5"/>
  </si>
  <si>
    <t>自動車部品</t>
    <phoneticPr fontId="5"/>
  </si>
  <si>
    <t>自動車部品、タイヤ、カー用品等</t>
    <phoneticPr fontId="5"/>
  </si>
  <si>
    <t>バイク、自転車およびその部品</t>
    <phoneticPr fontId="5"/>
  </si>
  <si>
    <t>電気・通信機器</t>
    <phoneticPr fontId="5"/>
  </si>
  <si>
    <t>1803</t>
    <phoneticPr fontId="5"/>
  </si>
  <si>
    <t>1804</t>
    <phoneticPr fontId="5"/>
  </si>
  <si>
    <t>家庭電化製品</t>
    <phoneticPr fontId="5"/>
  </si>
  <si>
    <t>通信機器器具</t>
    <phoneticPr fontId="5"/>
  </si>
  <si>
    <t>電気機器、電気器材</t>
    <phoneticPr fontId="5"/>
  </si>
  <si>
    <t>カメラ・写真用品</t>
    <phoneticPr fontId="5"/>
  </si>
  <si>
    <t>テレビ、ビデオデッキ、オーディオ製品、冷蔵庫、照明器具、電池、ビデオ・カセットテープ等</t>
    <phoneticPr fontId="5"/>
  </si>
  <si>
    <t>電気通信機器、無線機、電話交換機、有線設備等</t>
    <phoneticPr fontId="5"/>
  </si>
  <si>
    <t>発電機、モーター、受配電設備、舞台照明機器、音響装置、電気材料、電線、蓄電池等</t>
    <phoneticPr fontId="5"/>
  </si>
  <si>
    <t>カメラ、デジタルカメラ、レンズ、ストロボ、写真用品・現像等</t>
    <phoneticPr fontId="5"/>
  </si>
  <si>
    <t>計測・理化学</t>
    <phoneticPr fontId="5"/>
  </si>
  <si>
    <t>1903</t>
    <phoneticPr fontId="5"/>
  </si>
  <si>
    <t>1904</t>
    <phoneticPr fontId="5"/>
  </si>
  <si>
    <t>1908</t>
    <phoneticPr fontId="5"/>
  </si>
  <si>
    <t>1999</t>
    <phoneticPr fontId="5"/>
  </si>
  <si>
    <t>測量・分析・観測機器</t>
    <phoneticPr fontId="5"/>
  </si>
  <si>
    <t>航空写真・地図</t>
    <phoneticPr fontId="5"/>
  </si>
  <si>
    <t>マイクロ写真</t>
    <phoneticPr fontId="5"/>
  </si>
  <si>
    <t>計量器</t>
    <phoneticPr fontId="5"/>
  </si>
  <si>
    <t>理化学機械器具</t>
    <phoneticPr fontId="5"/>
  </si>
  <si>
    <t>その他計測・理科学</t>
    <phoneticPr fontId="5"/>
  </si>
  <si>
    <t>機械一般</t>
    <rPh sb="0" eb="2">
      <t>キカイ</t>
    </rPh>
    <rPh sb="2" eb="4">
      <t>イッパン</t>
    </rPh>
    <phoneticPr fontId="5"/>
  </si>
  <si>
    <t>2003</t>
    <phoneticPr fontId="5"/>
  </si>
  <si>
    <t>2004</t>
    <phoneticPr fontId="5"/>
  </si>
  <si>
    <t>2099</t>
    <phoneticPr fontId="5"/>
  </si>
  <si>
    <t>設備機械・機器</t>
    <phoneticPr fontId="5"/>
  </si>
  <si>
    <t>農林水産機械・機器</t>
    <phoneticPr fontId="5"/>
  </si>
  <si>
    <t>建設機械・機器</t>
    <phoneticPr fontId="5"/>
  </si>
  <si>
    <t>工作機械</t>
    <phoneticPr fontId="5"/>
  </si>
  <si>
    <t>空調・冷暖房機器</t>
    <phoneticPr fontId="5"/>
  </si>
  <si>
    <t>その他機械一般</t>
    <phoneticPr fontId="5"/>
  </si>
  <si>
    <t>空調機、冷暖房機器</t>
    <phoneticPr fontId="5"/>
  </si>
  <si>
    <t>各種ポンプ、ボイラー等</t>
    <phoneticPr fontId="5"/>
  </si>
  <si>
    <t>農業用車両、チェーンソー、自走式草刈機、草刈機</t>
    <phoneticPr fontId="5"/>
  </si>
  <si>
    <t>交通安全</t>
    <rPh sb="0" eb="2">
      <t>コウツウ</t>
    </rPh>
    <rPh sb="2" eb="4">
      <t>アンゼン</t>
    </rPh>
    <phoneticPr fontId="5"/>
  </si>
  <si>
    <t>交通安全施設用品</t>
    <phoneticPr fontId="5"/>
  </si>
  <si>
    <t>交通標識・交通看板</t>
    <phoneticPr fontId="5"/>
  </si>
  <si>
    <t>その他交通安全</t>
    <phoneticPr fontId="5"/>
  </si>
  <si>
    <t>交通安全施設用品、カーブミラー、ガードフェンス等</t>
    <phoneticPr fontId="5"/>
  </si>
  <si>
    <t>交通標識、交通看板、表示板</t>
    <phoneticPr fontId="5"/>
  </si>
  <si>
    <t>2199</t>
    <phoneticPr fontId="5"/>
  </si>
  <si>
    <t>印刷</t>
    <rPh sb="0" eb="2">
      <t>インサツ</t>
    </rPh>
    <phoneticPr fontId="5"/>
  </si>
  <si>
    <t>2203</t>
    <phoneticPr fontId="5"/>
  </si>
  <si>
    <t>2204</t>
    <phoneticPr fontId="5"/>
  </si>
  <si>
    <t>印刷</t>
    <phoneticPr fontId="5"/>
  </si>
  <si>
    <t>特殊印刷</t>
    <phoneticPr fontId="5"/>
  </si>
  <si>
    <t>出版・製本</t>
    <phoneticPr fontId="5"/>
  </si>
  <si>
    <t>コンピューター関係印刷</t>
    <phoneticPr fontId="5"/>
  </si>
  <si>
    <t>その他印刷</t>
    <phoneticPr fontId="5"/>
  </si>
  <si>
    <t>清打、タイプオフセット、写植、写真、活版、平版、ノーカーボン、裏カーボン、フォーム印刷等</t>
    <phoneticPr fontId="5"/>
  </si>
  <si>
    <t>シール、ラベル、グラビア、スクリーン等</t>
    <phoneticPr fontId="5"/>
  </si>
  <si>
    <t>出版、製本等</t>
    <phoneticPr fontId="5"/>
  </si>
  <si>
    <t>2303</t>
    <phoneticPr fontId="5"/>
  </si>
  <si>
    <t>2304</t>
    <phoneticPr fontId="5"/>
  </si>
  <si>
    <t>看板、掲示板</t>
    <phoneticPr fontId="5"/>
  </si>
  <si>
    <t>映像ソフト製作販売</t>
    <phoneticPr fontId="5"/>
  </si>
  <si>
    <t>模型</t>
    <phoneticPr fontId="5"/>
  </si>
  <si>
    <t>旗・き章</t>
    <phoneticPr fontId="5"/>
  </si>
  <si>
    <t>その他看板・広告・映画</t>
    <phoneticPr fontId="5"/>
  </si>
  <si>
    <t>看板、標識、表示板、掲示板等</t>
    <phoneticPr fontId="5"/>
  </si>
  <si>
    <t>映画、ビデオ、スライド等の製作</t>
    <phoneticPr fontId="5"/>
  </si>
  <si>
    <t>建築模型製作等</t>
    <phoneticPr fontId="5"/>
  </si>
  <si>
    <t>横断幕、懸垂幕、旗、のぼり、腕章等</t>
    <phoneticPr fontId="5"/>
  </si>
  <si>
    <t>その他物品</t>
    <phoneticPr fontId="5"/>
  </si>
  <si>
    <t>レジャー用品、遊具、おもちゃ</t>
    <phoneticPr fontId="5"/>
  </si>
  <si>
    <t>絵画、彫刻、書跡、木杯等</t>
    <phoneticPr fontId="5"/>
  </si>
  <si>
    <t>バッチ、カップ、トロフィー、楯、ワッペン、ネームプレート、鑑札等</t>
    <phoneticPr fontId="5"/>
  </si>
  <si>
    <t>さらし、原反、縫糸、手ぬぐい、タスキ、ハチマキ、シート、テント、袋、染物等</t>
    <phoneticPr fontId="5"/>
  </si>
  <si>
    <t>防護服、マスク、防疫薬品器具</t>
    <phoneticPr fontId="5"/>
  </si>
  <si>
    <t>ごみ袋、ビニール袋等</t>
    <phoneticPr fontId="5"/>
  </si>
  <si>
    <t>役務の提供等</t>
    <phoneticPr fontId="5"/>
  </si>
  <si>
    <t>ビル清掃・警備</t>
    <phoneticPr fontId="5"/>
  </si>
  <si>
    <t>2503</t>
    <phoneticPr fontId="5"/>
  </si>
  <si>
    <t>2504</t>
    <phoneticPr fontId="5"/>
  </si>
  <si>
    <t>建物清掃</t>
    <phoneticPr fontId="5"/>
  </si>
  <si>
    <t>保安警備</t>
    <phoneticPr fontId="5"/>
  </si>
  <si>
    <t>雑踏警備</t>
    <phoneticPr fontId="5"/>
  </si>
  <si>
    <t>交通誘導整備</t>
    <phoneticPr fontId="5"/>
  </si>
  <si>
    <t>機械警備</t>
    <phoneticPr fontId="5"/>
  </si>
  <si>
    <t>床清掃、ガラス清掃、厨房器具等の清掃</t>
    <phoneticPr fontId="5"/>
  </si>
  <si>
    <t>ビル警備等</t>
    <phoneticPr fontId="5"/>
  </si>
  <si>
    <t>設備管理・機械修理</t>
    <phoneticPr fontId="5"/>
  </si>
  <si>
    <t>2603</t>
    <phoneticPr fontId="5"/>
  </si>
  <si>
    <t>2604</t>
    <phoneticPr fontId="5"/>
  </si>
  <si>
    <t>2602</t>
    <phoneticPr fontId="5"/>
  </si>
  <si>
    <t>2601</t>
    <phoneticPr fontId="5"/>
  </si>
  <si>
    <t>ボイラー保守</t>
    <phoneticPr fontId="5"/>
  </si>
  <si>
    <t>高圧受電設備の保守</t>
    <phoneticPr fontId="5"/>
  </si>
  <si>
    <t>電話交換機、無線機等の保守</t>
    <phoneticPr fontId="5"/>
  </si>
  <si>
    <t>冷暖房、冷凍機等の保守</t>
    <phoneticPr fontId="5"/>
  </si>
  <si>
    <t>エレベータ、エスカレータ、ダムウェイター等の保守</t>
    <phoneticPr fontId="5"/>
  </si>
  <si>
    <t>自動扉の保守</t>
    <phoneticPr fontId="5"/>
  </si>
  <si>
    <t>機器類（複写機、印刷機等）等の保守</t>
    <phoneticPr fontId="5"/>
  </si>
  <si>
    <t>消火設備、火災報知機等の保守</t>
    <phoneticPr fontId="5"/>
  </si>
  <si>
    <t>下水道施設、浄化槽の維持管理</t>
    <phoneticPr fontId="5"/>
  </si>
  <si>
    <t>楽器等の保守（調律・調整含む）</t>
    <phoneticPr fontId="5"/>
  </si>
  <si>
    <t>フロン排出抑制法に基づく業務用空調・冷凍冷蔵機器の定期点検</t>
    <phoneticPr fontId="5"/>
  </si>
  <si>
    <t>清掃業・衛生業</t>
    <phoneticPr fontId="5"/>
  </si>
  <si>
    <t>2701</t>
    <phoneticPr fontId="5"/>
  </si>
  <si>
    <t>2702</t>
    <phoneticPr fontId="5"/>
  </si>
  <si>
    <t>2703</t>
    <phoneticPr fontId="5"/>
  </si>
  <si>
    <t>2704</t>
    <phoneticPr fontId="5"/>
  </si>
  <si>
    <t>一般廃棄物、産業廃棄物、医療品廃棄物、不要品（鉄屑、古紙等）の処理</t>
    <phoneticPr fontId="5"/>
  </si>
  <si>
    <t>一般廃棄物、産業廃棄物、医療品廃棄物、不要品（鉄屑、古紙等）の収集運搬</t>
    <phoneticPr fontId="5"/>
  </si>
  <si>
    <t>空き瓶、古紙回収等</t>
    <phoneticPr fontId="5"/>
  </si>
  <si>
    <t>道路清掃等</t>
    <phoneticPr fontId="5"/>
  </si>
  <si>
    <t>2801</t>
    <phoneticPr fontId="5"/>
  </si>
  <si>
    <t>2802</t>
    <phoneticPr fontId="5"/>
  </si>
  <si>
    <t>2899</t>
    <phoneticPr fontId="5"/>
  </si>
  <si>
    <t>車検、整備、修理等</t>
    <phoneticPr fontId="5"/>
  </si>
  <si>
    <t>板金、塗装等</t>
    <phoneticPr fontId="5"/>
  </si>
  <si>
    <t>害虫駆除・雑草伐採</t>
    <phoneticPr fontId="5"/>
  </si>
  <si>
    <t>2901</t>
    <phoneticPr fontId="5"/>
  </si>
  <si>
    <t>2902</t>
    <phoneticPr fontId="5"/>
  </si>
  <si>
    <t>2903</t>
    <phoneticPr fontId="5"/>
  </si>
  <si>
    <t>2904</t>
    <phoneticPr fontId="5"/>
  </si>
  <si>
    <t>建物の害虫、鼠、シロアリ、ゴキブリ等の駆除</t>
    <phoneticPr fontId="5"/>
  </si>
  <si>
    <t>樹木の害虫、シロアリの駆除</t>
    <phoneticPr fontId="5"/>
  </si>
  <si>
    <t>樹木、花壇、造園等の維持管理、雑草伐採</t>
    <phoneticPr fontId="5"/>
  </si>
  <si>
    <t>3001</t>
    <phoneticPr fontId="5"/>
  </si>
  <si>
    <t>3002</t>
    <phoneticPr fontId="5"/>
  </si>
  <si>
    <t>3003</t>
    <phoneticPr fontId="5"/>
  </si>
  <si>
    <t>3099</t>
    <phoneticPr fontId="5"/>
  </si>
  <si>
    <t>ソフトウェア開発</t>
    <phoneticPr fontId="5"/>
  </si>
  <si>
    <t>電算処理業務</t>
    <phoneticPr fontId="5"/>
  </si>
  <si>
    <t>その他コンピューターサービス</t>
    <phoneticPr fontId="5"/>
  </si>
  <si>
    <t>プログラム製作、システム設計等</t>
    <phoneticPr fontId="5"/>
  </si>
  <si>
    <t>データ入力、オペレーター派遣等</t>
    <phoneticPr fontId="5"/>
  </si>
  <si>
    <t>古物商</t>
    <phoneticPr fontId="5"/>
  </si>
  <si>
    <t>3201</t>
    <phoneticPr fontId="5"/>
  </si>
  <si>
    <t>3101</t>
    <phoneticPr fontId="5"/>
  </si>
  <si>
    <t>3199</t>
    <phoneticPr fontId="5"/>
  </si>
  <si>
    <t>古物</t>
    <phoneticPr fontId="5"/>
  </si>
  <si>
    <t>古物等</t>
    <phoneticPr fontId="5"/>
  </si>
  <si>
    <t>その他古物商</t>
    <phoneticPr fontId="5"/>
  </si>
  <si>
    <t>レンタル・リース</t>
    <phoneticPr fontId="5"/>
  </si>
  <si>
    <t>3202</t>
    <phoneticPr fontId="5"/>
  </si>
  <si>
    <t>3203</t>
    <phoneticPr fontId="5"/>
  </si>
  <si>
    <t>3204</t>
    <phoneticPr fontId="5"/>
  </si>
  <si>
    <t>3205</t>
    <phoneticPr fontId="5"/>
  </si>
  <si>
    <t>3206</t>
    <phoneticPr fontId="5"/>
  </si>
  <si>
    <t>3207</t>
    <phoneticPr fontId="5"/>
  </si>
  <si>
    <t>3208</t>
    <phoneticPr fontId="5"/>
  </si>
  <si>
    <t>3209</t>
    <phoneticPr fontId="5"/>
  </si>
  <si>
    <t>3210</t>
    <phoneticPr fontId="5"/>
  </si>
  <si>
    <t>3211</t>
    <phoneticPr fontId="5"/>
  </si>
  <si>
    <t>清掃用具</t>
    <phoneticPr fontId="5"/>
  </si>
  <si>
    <t>マット、モップ、タオル等</t>
    <phoneticPr fontId="5"/>
  </si>
  <si>
    <t>自動車</t>
    <phoneticPr fontId="5"/>
  </si>
  <si>
    <t>イベント用品</t>
    <phoneticPr fontId="5"/>
  </si>
  <si>
    <t>テント、アーチ、幕、バルーン、看板類、安全施設、机、椅子等</t>
    <phoneticPr fontId="5"/>
  </si>
  <si>
    <t>寝具類</t>
    <phoneticPr fontId="5"/>
  </si>
  <si>
    <t>毛布、布団、枕等</t>
    <phoneticPr fontId="5"/>
  </si>
  <si>
    <t>複写機、印刷機、製図用機器、コンピューター、プリンタ等</t>
    <phoneticPr fontId="5"/>
  </si>
  <si>
    <t>事務機器・OA機器</t>
    <phoneticPr fontId="5"/>
  </si>
  <si>
    <t>園芸用品</t>
    <phoneticPr fontId="5"/>
  </si>
  <si>
    <t>植木鉢等</t>
    <phoneticPr fontId="5"/>
  </si>
  <si>
    <t>仮設施設・設備</t>
    <phoneticPr fontId="5"/>
  </si>
  <si>
    <t>プレハブ建物、トイレ等</t>
    <phoneticPr fontId="5"/>
  </si>
  <si>
    <t>建設機械・機器</t>
    <phoneticPr fontId="5"/>
  </si>
  <si>
    <t>建設用重機、発電機、照明装置等</t>
    <phoneticPr fontId="5"/>
  </si>
  <si>
    <t>医療機器・器具</t>
    <phoneticPr fontId="5"/>
  </si>
  <si>
    <t>医療機器、医療ベッド、医療用分析機器</t>
    <phoneticPr fontId="5"/>
  </si>
  <si>
    <t>映像ソフト</t>
    <phoneticPr fontId="5"/>
  </si>
  <si>
    <t>映画、ビデオ、スライド、放送番組等</t>
    <phoneticPr fontId="5"/>
  </si>
  <si>
    <t>その他レンタル・リース</t>
    <phoneticPr fontId="5"/>
  </si>
  <si>
    <t>調査測定</t>
    <phoneticPr fontId="5"/>
  </si>
  <si>
    <t>3301</t>
    <phoneticPr fontId="5"/>
  </si>
  <si>
    <t>3303</t>
    <phoneticPr fontId="5"/>
  </si>
  <si>
    <t>3304</t>
    <phoneticPr fontId="5"/>
  </si>
  <si>
    <t>3305</t>
    <phoneticPr fontId="5"/>
  </si>
  <si>
    <t>3306</t>
    <phoneticPr fontId="5"/>
  </si>
  <si>
    <t>3399</t>
    <phoneticPr fontId="5"/>
  </si>
  <si>
    <t>調査測定業務</t>
    <phoneticPr fontId="5"/>
  </si>
  <si>
    <t>大気、水質、土壌分析、騒音レベル測定、漏水調査</t>
    <phoneticPr fontId="5"/>
  </si>
  <si>
    <t>意識調査</t>
    <phoneticPr fontId="5"/>
  </si>
  <si>
    <t>世論、アンケート等の調査</t>
    <phoneticPr fontId="5"/>
  </si>
  <si>
    <t>食品衛生</t>
    <phoneticPr fontId="5"/>
  </si>
  <si>
    <t>食品衛生検査</t>
    <phoneticPr fontId="5"/>
  </si>
  <si>
    <t>漏水調査</t>
    <phoneticPr fontId="5"/>
  </si>
  <si>
    <t>埋蔵文化財</t>
    <phoneticPr fontId="5"/>
  </si>
  <si>
    <t>埋蔵文化財の発掘調査</t>
    <phoneticPr fontId="5"/>
  </si>
  <si>
    <t>その他調査測定</t>
    <phoneticPr fontId="5"/>
  </si>
  <si>
    <t>その他サービス</t>
    <phoneticPr fontId="5"/>
  </si>
  <si>
    <t>3401</t>
    <phoneticPr fontId="5"/>
  </si>
  <si>
    <t>3402</t>
    <phoneticPr fontId="5"/>
  </si>
  <si>
    <t>3403</t>
    <phoneticPr fontId="5"/>
  </si>
  <si>
    <t>3404</t>
    <phoneticPr fontId="5"/>
  </si>
  <si>
    <t>3405</t>
    <phoneticPr fontId="5"/>
  </si>
  <si>
    <t>3407</t>
    <phoneticPr fontId="5"/>
  </si>
  <si>
    <t>3408</t>
    <phoneticPr fontId="5"/>
  </si>
  <si>
    <t>3409</t>
    <phoneticPr fontId="5"/>
  </si>
  <si>
    <t>3410</t>
    <phoneticPr fontId="5"/>
  </si>
  <si>
    <t>3411</t>
    <phoneticPr fontId="5"/>
  </si>
  <si>
    <t>3412</t>
    <phoneticPr fontId="5"/>
  </si>
  <si>
    <t>3413</t>
    <phoneticPr fontId="5"/>
  </si>
  <si>
    <t>3414</t>
    <phoneticPr fontId="5"/>
  </si>
  <si>
    <t>3416</t>
    <phoneticPr fontId="5"/>
  </si>
  <si>
    <t>3417</t>
    <phoneticPr fontId="5"/>
  </si>
  <si>
    <t>3418</t>
    <phoneticPr fontId="5"/>
  </si>
  <si>
    <t>3419</t>
    <phoneticPr fontId="5"/>
  </si>
  <si>
    <t>3420</t>
    <phoneticPr fontId="5"/>
  </si>
  <si>
    <t>3499</t>
    <phoneticPr fontId="5"/>
  </si>
  <si>
    <t>人材派遣</t>
    <phoneticPr fontId="5"/>
  </si>
  <si>
    <t>広告企画制作</t>
    <phoneticPr fontId="5"/>
  </si>
  <si>
    <t>印刷物の企画・デザイン等</t>
    <phoneticPr fontId="5"/>
  </si>
  <si>
    <t>印刷物の企画・デザイン</t>
    <phoneticPr fontId="5"/>
  </si>
  <si>
    <t>イベント企画・運営</t>
    <phoneticPr fontId="5"/>
  </si>
  <si>
    <t>クリーニング</t>
    <phoneticPr fontId="5"/>
  </si>
  <si>
    <t>クリーニング、乾燥、防災、防水加工等</t>
    <phoneticPr fontId="5"/>
  </si>
  <si>
    <t>福祉関連業務</t>
    <phoneticPr fontId="5"/>
  </si>
  <si>
    <t>福祉施設管理運営、訪問介護、ホームヘルパー委託等</t>
    <phoneticPr fontId="5"/>
  </si>
  <si>
    <t>医療事務</t>
    <phoneticPr fontId="5"/>
  </si>
  <si>
    <t>総合計画等策定</t>
    <phoneticPr fontId="5"/>
  </si>
  <si>
    <t>総合計画等</t>
    <phoneticPr fontId="5"/>
  </si>
  <si>
    <t>保健・福祉等計画策定</t>
    <phoneticPr fontId="5"/>
  </si>
  <si>
    <t>自動車運行管理</t>
    <phoneticPr fontId="5"/>
  </si>
  <si>
    <t>健康診断・臨床検査</t>
    <phoneticPr fontId="5"/>
  </si>
  <si>
    <t>健診、予防接種等</t>
    <phoneticPr fontId="5"/>
  </si>
  <si>
    <t>旅行業</t>
    <phoneticPr fontId="5"/>
  </si>
  <si>
    <t>各種講座運営</t>
    <phoneticPr fontId="5"/>
  </si>
  <si>
    <t>運送</t>
    <phoneticPr fontId="5"/>
  </si>
  <si>
    <t>貨物運送、引越、宅配</t>
    <phoneticPr fontId="5"/>
  </si>
  <si>
    <t>旅客運送</t>
    <phoneticPr fontId="5"/>
  </si>
  <si>
    <t>バス、自動車等による旅客運送</t>
    <phoneticPr fontId="5"/>
  </si>
  <si>
    <t>登記手続等</t>
    <phoneticPr fontId="5"/>
  </si>
  <si>
    <t>※司法書士法に係る業務については、司法書士法の登録が必要
※土地家屋調査士法に係る業務については、3419に登録願います。</t>
    <phoneticPr fontId="5"/>
  </si>
  <si>
    <t>土地家屋調査</t>
    <phoneticPr fontId="5"/>
  </si>
  <si>
    <t>※土地家屋調査士法による登録が必要</t>
    <phoneticPr fontId="5"/>
  </si>
  <si>
    <t>その他計画策定</t>
    <phoneticPr fontId="5"/>
  </si>
  <si>
    <t>3409、3410以外の計画策定</t>
    <phoneticPr fontId="5"/>
  </si>
  <si>
    <t>スポーツインストラクター</t>
    <phoneticPr fontId="5"/>
  </si>
  <si>
    <t>F.業種情報</t>
    <rPh sb="2" eb="4">
      <t>ギョウシュ</t>
    </rPh>
    <rPh sb="4" eb="6">
      <t>ジョウホウ</t>
    </rPh>
    <phoneticPr fontId="5"/>
  </si>
  <si>
    <t>1501</t>
    <phoneticPr fontId="5"/>
  </si>
  <si>
    <t>1502</t>
    <phoneticPr fontId="5"/>
  </si>
  <si>
    <t>1601</t>
    <phoneticPr fontId="5"/>
  </si>
  <si>
    <t>1602</t>
    <phoneticPr fontId="5"/>
  </si>
  <si>
    <t>1701</t>
    <phoneticPr fontId="5"/>
  </si>
  <si>
    <t>1702</t>
    <phoneticPr fontId="5"/>
  </si>
  <si>
    <t>1801</t>
    <phoneticPr fontId="5"/>
  </si>
  <si>
    <t>1802</t>
    <phoneticPr fontId="5"/>
  </si>
  <si>
    <t>1901</t>
    <phoneticPr fontId="5"/>
  </si>
  <si>
    <t>1902</t>
    <phoneticPr fontId="5"/>
  </si>
  <si>
    <t>測量・分析・測定機器</t>
    <phoneticPr fontId="5"/>
  </si>
  <si>
    <t>航空写真、地図印刷、地図調整、写真撮影等</t>
    <phoneticPr fontId="5"/>
  </si>
  <si>
    <t>マイクロ写真作成</t>
    <phoneticPr fontId="5"/>
  </si>
  <si>
    <t>水道メーター、度量衡機器</t>
    <phoneticPr fontId="5"/>
  </si>
  <si>
    <t>実験機器・器具、測定器等</t>
    <phoneticPr fontId="5"/>
  </si>
  <si>
    <t>時計</t>
    <phoneticPr fontId="5"/>
  </si>
  <si>
    <t>2001</t>
    <phoneticPr fontId="5"/>
  </si>
  <si>
    <t>2002</t>
    <phoneticPr fontId="5"/>
  </si>
  <si>
    <t>2005</t>
    <phoneticPr fontId="5"/>
  </si>
  <si>
    <t>2101</t>
    <phoneticPr fontId="5"/>
  </si>
  <si>
    <t>2201</t>
    <phoneticPr fontId="5"/>
  </si>
  <si>
    <t>2202</t>
    <phoneticPr fontId="5"/>
  </si>
  <si>
    <t>2299</t>
    <phoneticPr fontId="5"/>
  </si>
  <si>
    <t>2301</t>
    <phoneticPr fontId="5"/>
  </si>
  <si>
    <t>2302</t>
    <phoneticPr fontId="5"/>
  </si>
  <si>
    <t>2399</t>
    <phoneticPr fontId="5"/>
  </si>
  <si>
    <t>2501</t>
    <phoneticPr fontId="5"/>
  </si>
  <si>
    <t>2502</t>
    <phoneticPr fontId="5"/>
  </si>
  <si>
    <t>2505</t>
    <phoneticPr fontId="5"/>
  </si>
  <si>
    <t>2599</t>
    <phoneticPr fontId="5"/>
  </si>
  <si>
    <t>2605</t>
    <phoneticPr fontId="5"/>
  </si>
  <si>
    <t>2606</t>
    <phoneticPr fontId="5"/>
  </si>
  <si>
    <t>2607</t>
    <phoneticPr fontId="5"/>
  </si>
  <si>
    <t>2608</t>
    <phoneticPr fontId="5"/>
  </si>
  <si>
    <t>2609</t>
    <phoneticPr fontId="5"/>
  </si>
  <si>
    <t>2610</t>
    <phoneticPr fontId="5"/>
  </si>
  <si>
    <t>2611</t>
    <phoneticPr fontId="5"/>
  </si>
  <si>
    <t>2612</t>
    <phoneticPr fontId="5"/>
  </si>
  <si>
    <t>2699</t>
    <phoneticPr fontId="5"/>
  </si>
  <si>
    <t>2705</t>
    <phoneticPr fontId="5"/>
  </si>
  <si>
    <t>2706</t>
    <phoneticPr fontId="5"/>
  </si>
  <si>
    <t>2707</t>
    <phoneticPr fontId="5"/>
  </si>
  <si>
    <t>2799</t>
    <phoneticPr fontId="5"/>
  </si>
  <si>
    <t>2999</t>
    <phoneticPr fontId="5"/>
  </si>
  <si>
    <t>データ入力</t>
    <phoneticPr fontId="5"/>
  </si>
  <si>
    <t>千円</t>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</si>
  <si>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</si>
  <si>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</si>
  <si>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コンピューターサービス</t>
    <phoneticPr fontId="5"/>
  </si>
  <si>
    <t>G.保有する許可等</t>
    <phoneticPr fontId="5"/>
  </si>
  <si>
    <t>○○法第○○条</t>
    <phoneticPr fontId="5"/>
  </si>
  <si>
    <t>○○県</t>
    <phoneticPr fontId="5"/>
  </si>
  <si>
    <t>0299</t>
    <phoneticPr fontId="5"/>
  </si>
  <si>
    <t>0399</t>
    <phoneticPr fontId="5"/>
  </si>
  <si>
    <t>0499</t>
    <phoneticPr fontId="5"/>
  </si>
  <si>
    <t>0599</t>
    <phoneticPr fontId="5"/>
  </si>
  <si>
    <t>0799</t>
    <phoneticPr fontId="5"/>
  </si>
  <si>
    <t>0999</t>
    <phoneticPr fontId="5"/>
  </si>
  <si>
    <t>1199</t>
    <phoneticPr fontId="5"/>
  </si>
  <si>
    <t>1299</t>
    <phoneticPr fontId="5"/>
  </si>
  <si>
    <t>1399</t>
    <phoneticPr fontId="5"/>
  </si>
  <si>
    <t>1599</t>
    <phoneticPr fontId="5"/>
  </si>
  <si>
    <t>1699</t>
    <phoneticPr fontId="5"/>
  </si>
  <si>
    <t>1799</t>
    <phoneticPr fontId="5"/>
  </si>
  <si>
    <t>その他車両</t>
    <phoneticPr fontId="5"/>
  </si>
  <si>
    <t>1899</t>
    <phoneticPr fontId="5"/>
  </si>
  <si>
    <t>その他電気・通信機器</t>
    <phoneticPr fontId="5"/>
  </si>
  <si>
    <t>2401</t>
    <phoneticPr fontId="5"/>
  </si>
  <si>
    <t>娯楽用品</t>
    <phoneticPr fontId="5"/>
  </si>
  <si>
    <t>2402</t>
    <phoneticPr fontId="5"/>
  </si>
  <si>
    <t>美術工芸品</t>
    <phoneticPr fontId="5"/>
  </si>
  <si>
    <t>2403</t>
    <phoneticPr fontId="5"/>
  </si>
  <si>
    <t>バッチ･カップ</t>
    <phoneticPr fontId="5"/>
  </si>
  <si>
    <t>2404</t>
    <phoneticPr fontId="5"/>
  </si>
  <si>
    <t>繊維製品</t>
    <phoneticPr fontId="5"/>
  </si>
  <si>
    <t>2405</t>
    <phoneticPr fontId="5"/>
  </si>
  <si>
    <t>防疫薬品器具</t>
    <phoneticPr fontId="5"/>
  </si>
  <si>
    <t>2406</t>
    <phoneticPr fontId="5"/>
  </si>
  <si>
    <t>ビニール袋</t>
    <phoneticPr fontId="5"/>
  </si>
  <si>
    <t>2499</t>
    <phoneticPr fontId="5"/>
  </si>
  <si>
    <t>その他物品</t>
    <phoneticPr fontId="5"/>
  </si>
  <si>
    <t>その他ビル清掃・警備</t>
    <phoneticPr fontId="5"/>
  </si>
  <si>
    <t>電気設備保守</t>
    <phoneticPr fontId="5"/>
  </si>
  <si>
    <t>通信設備保守</t>
    <phoneticPr fontId="5"/>
  </si>
  <si>
    <t>冷暖房設備保守</t>
    <phoneticPr fontId="5"/>
  </si>
  <si>
    <t>エレベータ保守</t>
    <phoneticPr fontId="5"/>
  </si>
  <si>
    <t>自動扉保守</t>
    <phoneticPr fontId="5"/>
  </si>
  <si>
    <t>事務機械・機器保守</t>
    <phoneticPr fontId="5"/>
  </si>
  <si>
    <t>消火設備等保守</t>
    <phoneticPr fontId="5"/>
  </si>
  <si>
    <t>下水道等の維持管理</t>
    <phoneticPr fontId="5"/>
  </si>
  <si>
    <t>楽器保守</t>
    <phoneticPr fontId="5"/>
  </si>
  <si>
    <t>遊具保守点検</t>
    <phoneticPr fontId="5"/>
  </si>
  <si>
    <t>フロン類使用機器定期点検</t>
    <phoneticPr fontId="5"/>
  </si>
  <si>
    <t>その他設備管理・機械修理</t>
    <phoneticPr fontId="5"/>
  </si>
  <si>
    <t>環境衛生管理</t>
    <phoneticPr fontId="5"/>
  </si>
  <si>
    <t>水質管理</t>
    <phoneticPr fontId="5"/>
  </si>
  <si>
    <t>貯水槽の清掃</t>
    <phoneticPr fontId="5"/>
  </si>
  <si>
    <t>浄化槽保守点検</t>
    <phoneticPr fontId="5"/>
  </si>
  <si>
    <t>廃棄物処理業務</t>
    <phoneticPr fontId="5"/>
  </si>
  <si>
    <t>廃棄物収集運搬</t>
    <phoneticPr fontId="5"/>
  </si>
  <si>
    <t>資源ごみ回収</t>
    <phoneticPr fontId="5"/>
  </si>
  <si>
    <t>その他清掃業・衛生業</t>
    <phoneticPr fontId="5"/>
  </si>
  <si>
    <t>自動車整備</t>
    <phoneticPr fontId="5"/>
  </si>
  <si>
    <t>板金塗装</t>
    <phoneticPr fontId="5"/>
  </si>
  <si>
    <t>その他自動車整備</t>
    <phoneticPr fontId="5"/>
  </si>
  <si>
    <t>建物害虫駆除</t>
    <phoneticPr fontId="5"/>
  </si>
  <si>
    <t>樹木害虫駆除</t>
    <phoneticPr fontId="5"/>
  </si>
  <si>
    <t>脱臭施工</t>
    <phoneticPr fontId="5"/>
  </si>
  <si>
    <t>造園、樹木維持管理等</t>
    <phoneticPr fontId="5"/>
  </si>
  <si>
    <t>その他害虫駆除・雑草伐採</t>
    <phoneticPr fontId="5"/>
  </si>
  <si>
    <t>自動車整備・板金・塗装</t>
    <phoneticPr fontId="5"/>
  </si>
  <si>
    <t>事務用品</t>
    <phoneticPr fontId="5"/>
  </si>
  <si>
    <t>工業製品・試薬</t>
    <phoneticPr fontId="5"/>
  </si>
  <si>
    <t>衣料品</t>
    <phoneticPr fontId="5"/>
  </si>
  <si>
    <t>車両</t>
    <phoneticPr fontId="5"/>
  </si>
  <si>
    <t>0704</t>
    <phoneticPr fontId="5"/>
  </si>
  <si>
    <t>営業・取扱品目等</t>
    <phoneticPr fontId="5"/>
  </si>
  <si>
    <t>例示</t>
    <phoneticPr fontId="5"/>
  </si>
  <si>
    <t>燃料・
動力類</t>
    <phoneticPr fontId="5"/>
  </si>
  <si>
    <t>看板・広告・
映画</t>
    <phoneticPr fontId="5"/>
  </si>
  <si>
    <t>28_南あわじ市</t>
  </si>
  <si>
    <t>種別</t>
    <rPh sb="0" eb="2">
      <t>シュベツ</t>
    </rPh>
    <phoneticPr fontId="5"/>
  </si>
  <si>
    <t>保有する許可、認可、登録、免許及び主たる特許等があれば、入力してください。
種別欄はリストから選択してください。</t>
    <phoneticPr fontId="5"/>
  </si>
  <si>
    <t>H.主たる取扱いメーカー</t>
    <rPh sb="2" eb="3">
      <t>シュ</t>
    </rPh>
    <rPh sb="5" eb="7">
      <t>トリアツカ</t>
    </rPh>
    <phoneticPr fontId="5"/>
  </si>
  <si>
    <t>記載例)</t>
    <phoneticPr fontId="5"/>
  </si>
  <si>
    <t>パナソニック、東芝、日立</t>
    <rPh sb="7" eb="9">
      <t>トウシバ</t>
    </rPh>
    <rPh sb="10" eb="12">
      <t>ヒタチ</t>
    </rPh>
    <phoneticPr fontId="5"/>
  </si>
  <si>
    <t>取扱いメーカー</t>
    <rPh sb="0" eb="2">
      <t>トリアツカ</t>
    </rPh>
    <phoneticPr fontId="5"/>
  </si>
  <si>
    <t>主に取扱っているメーカーがあれば、50文字以内で入力してください。</t>
    <rPh sb="0" eb="1">
      <t>オモ</t>
    </rPh>
    <rPh sb="2" eb="4">
      <t>トリアツカ</t>
    </rPh>
    <rPh sb="19" eb="23">
      <t>モジイナイ</t>
    </rPh>
    <rPh sb="24" eb="26">
      <t>ニュウリョク</t>
    </rPh>
    <phoneticPr fontId="5"/>
  </si>
  <si>
    <r>
      <t>メーカー名　</t>
    </r>
    <r>
      <rPr>
        <sz val="11"/>
        <color rgb="FFFF0000"/>
        <rFont val="ＭＳ ゴシック"/>
        <family val="3"/>
        <charset val="128"/>
      </rPr>
      <t>※50文字以内</t>
    </r>
    <rPh sb="4" eb="5">
      <t>メイ</t>
    </rPh>
    <phoneticPr fontId="5"/>
  </si>
  <si>
    <t>常勤職員の総数</t>
    <rPh sb="0" eb="2">
      <t>ジョウキン</t>
    </rPh>
    <rPh sb="2" eb="4">
      <t>ショクイン</t>
    </rPh>
    <rPh sb="5" eb="6">
      <t>ソウ</t>
    </rPh>
    <rPh sb="6" eb="7">
      <t>カズ</t>
    </rPh>
    <phoneticPr fontId="6"/>
  </si>
  <si>
    <t>人</t>
    <rPh sb="0" eb="1">
      <t>ニン</t>
    </rPh>
    <phoneticPr fontId="5"/>
  </si>
  <si>
    <t>希望する業種の希望欄にリストから「○」を選択して「事業内容又は取扱メーカー」を入力してください。
※医薬品販売、毒物劇物販売業、計量証明業等、警備業、廃棄物処理業等、その他業務に関する法令に基づく許可又は登録若しくは届出を必要とする場合は、申請日の前日までに当該許可を受けていること、又は登録若しくは届出を済ませていること。</t>
    <rPh sb="0" eb="2">
      <t>キボウ</t>
    </rPh>
    <rPh sb="4" eb="6">
      <t>ギョウシュ</t>
    </rPh>
    <rPh sb="7" eb="9">
      <t>キボウ</t>
    </rPh>
    <rPh sb="9" eb="10">
      <t>ラン</t>
    </rPh>
    <rPh sb="20" eb="22">
      <t>センタク</t>
    </rPh>
    <rPh sb="39" eb="41">
      <t>ニュウリョク</t>
    </rPh>
    <phoneticPr fontId="6"/>
  </si>
  <si>
    <t>事業内容又は取扱メーカー</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</si>
  <si>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</si>
  <si>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</si>
  <si>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本社（店）と異なる場合のみ、@を含む半角文字で入力してください。</t>
    <phoneticPr fontId="5"/>
  </si>
  <si>
    <t>@を含む半角文字で入力してください。</t>
    <phoneticPr fontId="5"/>
  </si>
  <si>
    <t>医療機器、医療ベッド、補聴器、医療用分析機器、AED</t>
    <phoneticPr fontId="5"/>
  </si>
  <si>
    <t>南あわじ市で行われる物品の納入・製造、役務提供等に係る競争入札に参加する資格の審査を申請します。</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</si>
  <si>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</si>
  <si>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希望する業種等に関する許可、認可、登録、免許及び特許等の保有状況</t>
    <rPh sb="0" eb="2">
      <t>キボウ</t>
    </rPh>
    <rPh sb="4" eb="6">
      <t>ギョウシュ</t>
    </rPh>
    <rPh sb="6" eb="7">
      <t>トウ</t>
    </rPh>
    <rPh sb="8" eb="9">
      <t>カン</t>
    </rPh>
    <rPh sb="11" eb="13">
      <t>キョカ</t>
    </rPh>
    <rPh sb="14" eb="16">
      <t>ニンカ</t>
    </rPh>
    <rPh sb="17" eb="19">
      <t>トウロク</t>
    </rPh>
    <rPh sb="20" eb="22">
      <t>メンキョ</t>
    </rPh>
    <rPh sb="22" eb="23">
      <t>オヨ</t>
    </rPh>
    <rPh sb="24" eb="26">
      <t>トッキョ</t>
    </rPh>
    <rPh sb="26" eb="27">
      <t>トウ</t>
    </rPh>
    <rPh sb="28" eb="30">
      <t>ホユウ</t>
    </rPh>
    <rPh sb="30" eb="32">
      <t>ジョウキョウ</t>
    </rPh>
    <phoneticPr fontId="6"/>
  </si>
  <si>
    <t>保有する許可、認可、登録、免許及び主たる特許等の情報</t>
    <rPh sb="24" eb="26">
      <t>ジョウホウ</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</si>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</sst>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_);[Red]\(#,##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1"/>
      <color theme="1" tint="4.9989318521683403E-2"/>
      <name val="ＭＳ ゴシック"/>
      <family val="3"/>
      <charset val="128"/>
    </font>
    <font>
      <b/>
      <sz val="11"/>
      <color theme="1" tint="4.9989318521683403E-2"/>
      <name val="ＭＳ ゴシック"/>
      <family val="3"/>
      <charset val="128"/>
    </font>
    <font>
      <sz val="10"/>
      <name val="ＭＳ ゴシック"/>
      <family val="3"/>
      <charset val="128"/>
    </font>
    <font>
      <sz val="10"/>
      <color theme="1"/>
      <name val="ＭＳ ゴシック"/>
      <family val="3"/>
      <charset val="128"/>
    </font>
    <font>
      <b/>
      <sz val="1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BFBFBF"/>
        <bgColor indexed="64"/>
      </patternFill>
    </fill>
  </fills>
  <borders count="5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thin">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73">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42"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49" fontId="18" fillId="2" borderId="32" xfId="2" applyNumberFormat="1" applyFont="1" applyFill="1" applyBorder="1" applyAlignment="1" applyProtection="1">
      <alignment horizontal="center" vertical="center"/>
      <protection locked="0"/>
    </xf>
    <xf numFmtId="49" fontId="18" fillId="2" borderId="43" xfId="2" applyNumberFormat="1" applyFont="1" applyFill="1" applyBorder="1" applyAlignment="1" applyProtection="1">
      <alignment horizontal="center" vertical="center"/>
      <protection locked="0"/>
    </xf>
    <xf numFmtId="49" fontId="18" fillId="2" borderId="19" xfId="2" applyNumberFormat="1"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left" vertical="center"/>
      <protection locked="0"/>
    </xf>
    <xf numFmtId="0" fontId="18" fillId="2" borderId="9"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0" fontId="18" fillId="2" borderId="6"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center"/>
      <protection locked="0"/>
    </xf>
    <xf numFmtId="0" fontId="18" fillId="2" borderId="25" xfId="0" applyFont="1" applyFill="1" applyBorder="1" applyAlignment="1" applyProtection="1">
      <alignment horizontal="left" vertical="center"/>
      <protection locked="0"/>
    </xf>
    <xf numFmtId="49" fontId="18" fillId="2" borderId="12" xfId="0" applyNumberFormat="1" applyFont="1" applyFill="1" applyBorder="1" applyAlignment="1" applyProtection="1">
      <alignment horizontal="left" vertical="center"/>
      <protection locked="0"/>
    </xf>
    <xf numFmtId="49" fontId="18" fillId="2" borderId="25" xfId="0" applyNumberFormat="1" applyFont="1" applyFill="1" applyBorder="1" applyAlignment="1" applyProtection="1">
      <alignment horizontal="left" vertical="center"/>
      <protection locked="0"/>
    </xf>
    <xf numFmtId="49" fontId="18" fillId="2" borderId="44"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49" fontId="18" fillId="2" borderId="0" xfId="2" applyNumberFormat="1" applyFont="1" applyFill="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wrapText="1"/>
      <protection locked="0"/>
    </xf>
    <xf numFmtId="49" fontId="18" fillId="2" borderId="6" xfId="0" applyNumberFormat="1" applyFont="1" applyFill="1" applyBorder="1" applyAlignment="1" applyProtection="1">
      <alignment horizontal="left" vertical="center" wrapText="1"/>
      <protection locked="0"/>
    </xf>
    <xf numFmtId="49" fontId="18" fillId="2" borderId="7" xfId="0" applyNumberFormat="1"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49" fontId="18" fillId="2" borderId="8" xfId="0" applyNumberFormat="1"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49" fontId="18" fillId="2" borderId="24" xfId="0" applyNumberFormat="1"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49" fontId="18" fillId="2" borderId="4" xfId="0" applyNumberFormat="1" applyFont="1" applyFill="1" applyBorder="1" applyAlignment="1" applyProtection="1">
      <alignment horizontal="left" vertical="center" wrapText="1"/>
      <protection locked="0"/>
    </xf>
    <xf numFmtId="49" fontId="18" fillId="2" borderId="9" xfId="0" applyNumberFormat="1" applyFont="1" applyFill="1" applyBorder="1" applyAlignment="1" applyProtection="1">
      <alignment horizontal="left" vertical="center" wrapText="1"/>
      <protection locked="0"/>
    </xf>
    <xf numFmtId="49" fontId="18" fillId="2" borderId="11" xfId="0" applyNumberFormat="1" applyFont="1" applyFill="1" applyBorder="1" applyAlignment="1" applyProtection="1">
      <alignment horizontal="left" vertical="center" wrapText="1"/>
      <protection locked="0"/>
    </xf>
    <xf numFmtId="49" fontId="18" fillId="2" borderId="37" xfId="0" applyNumberFormat="1"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182"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right" vertical="center"/>
      <protection locked="0"/>
    </xf>
    <xf numFmtId="185" fontId="18" fillId="2" borderId="0" xfId="0" applyNumberFormat="1" applyFont="1" applyFill="1" applyAlignment="1" applyProtection="1">
      <alignment horizontal="right" vertical="center"/>
      <protection locked="0"/>
    </xf>
    <xf numFmtId="178" fontId="18" fillId="2" borderId="0" xfId="0" applyNumberFormat="1" applyFont="1" applyFill="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4" fillId="0" borderId="0" xfId="0" applyFont="1" applyAlignment="1" applyProtection="1">
      <alignment horizontal="left" vertical="top"/>
    </xf>
    <xf numFmtId="0" fontId="17" fillId="0" borderId="0" xfId="0" applyFont="1" applyAlignment="1" applyProtection="1">
      <alignment vertical="top"/>
    </xf>
    <xf numFmtId="0" fontId="22" fillId="0" borderId="0" xfId="0" applyFont="1" applyAlignment="1" applyProtection="1">
      <alignment horizontal="left" vertical="center"/>
    </xf>
    <xf numFmtId="0" fontId="17" fillId="0" borderId="0" xfId="0" applyFont="1" applyAlignment="1" applyProtection="1">
      <alignment vertical="top" wrapText="1"/>
    </xf>
    <xf numFmtId="178" fontId="4" fillId="0" borderId="0" xfId="1" applyNumberFormat="1" applyFont="1" applyAlignment="1" applyProtection="1">
      <alignment horizontal="right" vertical="center"/>
    </xf>
    <xf numFmtId="178" fontId="4" fillId="0" borderId="21" xfId="1" applyNumberFormat="1" applyFont="1" applyBorder="1" applyAlignment="1" applyProtection="1">
      <alignment horizontal="right" vertical="center"/>
    </xf>
    <xf numFmtId="0" fontId="13" fillId="0" borderId="14" xfId="0" applyFont="1" applyBorder="1" applyAlignment="1" applyProtection="1">
      <alignment vertical="top"/>
    </xf>
    <xf numFmtId="0" fontId="15" fillId="0" borderId="0" xfId="0" applyFont="1" applyAlignment="1" applyProtection="1">
      <alignment vertical="center" wrapText="1"/>
    </xf>
    <xf numFmtId="0" fontId="23" fillId="0" borderId="13" xfId="0" applyFont="1" applyBorder="1" applyProtection="1">
      <alignmen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18" fillId="0" borderId="37" xfId="0" applyFont="1" applyBorder="1" applyProtection="1">
      <alignment vertical="center"/>
    </xf>
    <xf numFmtId="0" fontId="18" fillId="0" borderId="1" xfId="0" applyFont="1" applyBorder="1" applyProtection="1">
      <alignment vertical="center"/>
    </xf>
    <xf numFmtId="0" fontId="18" fillId="0" borderId="2" xfId="0" applyFont="1" applyBorder="1" applyProtection="1">
      <alignment vertical="center"/>
    </xf>
    <xf numFmtId="0" fontId="4" fillId="0" borderId="33" xfId="2" applyFont="1" applyBorder="1" applyAlignment="1" applyProtection="1">
      <alignment horizontal="center" vertical="center"/>
    </xf>
    <xf numFmtId="0" fontId="18" fillId="0" borderId="34" xfId="0" applyFont="1" applyBorder="1" applyAlignment="1" applyProtection="1">
      <alignment horizontal="left" vertical="center"/>
    </xf>
    <xf numFmtId="0" fontId="18" fillId="0" borderId="35" xfId="0" applyFont="1" applyBorder="1" applyAlignment="1" applyProtection="1">
      <alignment horizontal="left" vertical="center"/>
    </xf>
    <xf numFmtId="0" fontId="4" fillId="0" borderId="15" xfId="0" applyFont="1" applyBorder="1" applyAlignment="1" applyProtection="1">
      <alignment horizontal="center" vertical="center" textRotation="255"/>
    </xf>
    <xf numFmtId="0" fontId="4" fillId="0" borderId="46" xfId="2" quotePrefix="1" applyFont="1" applyBorder="1" applyAlignment="1" applyProtection="1">
      <alignment horizontal="center" vertical="center"/>
    </xf>
    <xf numFmtId="0" fontId="4" fillId="0" borderId="24" xfId="2" applyFont="1" applyBorder="1" applyAlignment="1" applyProtection="1">
      <alignment horizontal="left" vertical="center"/>
    </xf>
    <xf numFmtId="0" fontId="4" fillId="0" borderId="3" xfId="2" applyFont="1" applyBorder="1" applyAlignment="1" applyProtection="1">
      <alignment horizontal="left" vertical="center"/>
    </xf>
    <xf numFmtId="49" fontId="24" fillId="0" borderId="24" xfId="0" applyNumberFormat="1" applyFont="1" applyBorder="1" applyProtection="1">
      <alignment vertical="center"/>
    </xf>
    <xf numFmtId="49" fontId="24" fillId="0" borderId="3" xfId="0" applyNumberFormat="1" applyFont="1" applyBorder="1" applyProtection="1">
      <alignment vertical="center"/>
    </xf>
    <xf numFmtId="49" fontId="24" fillId="0" borderId="4" xfId="0" applyNumberFormat="1" applyFont="1" applyBorder="1" applyProtection="1">
      <alignment vertical="center"/>
    </xf>
    <xf numFmtId="183" fontId="4" fillId="0" borderId="0" xfId="2" applyNumberFormat="1" applyFont="1" applyProtection="1">
      <alignment vertical="center"/>
    </xf>
    <xf numFmtId="0" fontId="4" fillId="0" borderId="19" xfId="0" applyFont="1" applyBorder="1" applyAlignment="1" applyProtection="1">
      <alignment horizontal="center" vertical="center" textRotation="255"/>
    </xf>
    <xf numFmtId="0" fontId="4" fillId="0" borderId="47" xfId="2" quotePrefix="1" applyFont="1" applyBorder="1" applyAlignment="1" applyProtection="1">
      <alignment horizontal="center"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49" fontId="24" fillId="0" borderId="5" xfId="0" applyNumberFormat="1" applyFont="1" applyBorder="1" applyAlignment="1" applyProtection="1">
      <alignment vertical="center" wrapText="1"/>
    </xf>
    <xf numFmtId="49" fontId="24" fillId="0" borderId="6" xfId="0" applyNumberFormat="1" applyFont="1" applyBorder="1" applyProtection="1">
      <alignment vertical="center"/>
    </xf>
    <xf numFmtId="49" fontId="24" fillId="0" borderId="7" xfId="0" applyNumberFormat="1" applyFont="1" applyBorder="1" applyProtection="1">
      <alignment vertical="center"/>
    </xf>
    <xf numFmtId="49" fontId="24" fillId="0" borderId="5" xfId="0" applyNumberFormat="1" applyFont="1" applyBorder="1" applyProtection="1">
      <alignment vertical="center"/>
    </xf>
    <xf numFmtId="49" fontId="24" fillId="0" borderId="6" xfId="0" applyNumberFormat="1" applyFont="1" applyBorder="1" applyAlignment="1" applyProtection="1">
      <alignment vertical="center" wrapText="1"/>
    </xf>
    <xf numFmtId="49" fontId="24" fillId="0" borderId="7" xfId="0" applyNumberFormat="1" applyFont="1" applyBorder="1" applyAlignment="1" applyProtection="1">
      <alignment vertical="center" wrapText="1"/>
    </xf>
    <xf numFmtId="0" fontId="4" fillId="0" borderId="48" xfId="2" quotePrefix="1" applyFont="1" applyBorder="1" applyAlignment="1" applyProtection="1">
      <alignment horizontal="center" vertical="center"/>
    </xf>
    <xf numFmtId="0" fontId="4" fillId="0" borderId="30" xfId="2" applyFont="1" applyBorder="1" applyAlignment="1" applyProtection="1">
      <alignment horizontal="left" vertical="center"/>
    </xf>
    <xf numFmtId="0" fontId="4" fillId="0" borderId="22" xfId="2" applyFont="1" applyBorder="1" applyAlignment="1" applyProtection="1">
      <alignment horizontal="left" vertical="center"/>
    </xf>
    <xf numFmtId="0" fontId="4" fillId="0" borderId="17" xfId="0" applyFont="1" applyBorder="1" applyAlignment="1" applyProtection="1">
      <alignment horizontal="center" vertical="center" textRotation="255"/>
    </xf>
    <xf numFmtId="0" fontId="4" fillId="0" borderId="49" xfId="2" quotePrefix="1" applyFont="1" applyBorder="1" applyAlignment="1" applyProtection="1">
      <alignment horizontal="center" vertical="center"/>
    </xf>
    <xf numFmtId="0" fontId="4" fillId="0" borderId="41" xfId="2" applyFont="1" applyBorder="1" applyAlignment="1" applyProtection="1">
      <alignment horizontal="left" vertical="center" wrapText="1"/>
    </xf>
    <xf numFmtId="0" fontId="4" fillId="0" borderId="23" xfId="2" applyFont="1" applyBorder="1" applyAlignment="1" applyProtection="1">
      <alignment horizontal="left" vertical="center"/>
    </xf>
    <xf numFmtId="49" fontId="24" fillId="0" borderId="41" xfId="0" applyNumberFormat="1" applyFont="1" applyBorder="1" applyProtection="1">
      <alignment vertical="center"/>
    </xf>
    <xf numFmtId="49" fontId="24" fillId="0" borderId="23" xfId="0" applyNumberFormat="1" applyFont="1" applyBorder="1" applyProtection="1">
      <alignment vertical="center"/>
    </xf>
    <xf numFmtId="49" fontId="24" fillId="0" borderId="26" xfId="0" applyNumberFormat="1" applyFont="1" applyBorder="1" applyProtection="1">
      <alignment vertical="center"/>
    </xf>
    <xf numFmtId="49" fontId="24" fillId="0" borderId="24" xfId="0" applyNumberFormat="1" applyFont="1" applyBorder="1" applyAlignment="1" applyProtection="1">
      <alignment horizontal="left" vertical="center" wrapText="1"/>
    </xf>
    <xf numFmtId="49" fontId="24" fillId="0" borderId="3" xfId="0" applyNumberFormat="1" applyFont="1" applyBorder="1" applyAlignment="1" applyProtection="1">
      <alignment horizontal="left" vertical="center"/>
    </xf>
    <xf numFmtId="49" fontId="24" fillId="0" borderId="4" xfId="0" applyNumberFormat="1"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15" xfId="0" applyFont="1" applyBorder="1" applyAlignment="1" applyProtection="1">
      <alignment horizontal="center" vertical="center" textRotation="255" wrapText="1"/>
    </xf>
    <xf numFmtId="0" fontId="4" fillId="0" borderId="52" xfId="2" quotePrefix="1" applyFont="1" applyBorder="1" applyAlignment="1" applyProtection="1">
      <alignment horizontal="center" vertical="center"/>
    </xf>
    <xf numFmtId="0" fontId="4" fillId="0" borderId="36" xfId="2" applyFont="1" applyBorder="1" applyAlignment="1" applyProtection="1">
      <alignment horizontal="left" vertical="center"/>
    </xf>
    <xf numFmtId="0" fontId="4" fillId="0" borderId="16" xfId="2" applyFont="1" applyBorder="1" applyAlignment="1" applyProtection="1">
      <alignment horizontal="left" vertical="center"/>
    </xf>
    <xf numFmtId="49" fontId="24" fillId="0" borderId="36" xfId="0" applyNumberFormat="1" applyFont="1" applyBorder="1" applyAlignment="1" applyProtection="1">
      <alignment vertical="center" wrapText="1"/>
    </xf>
    <xf numFmtId="49" fontId="24" fillId="0" borderId="16" xfId="0" applyNumberFormat="1" applyFont="1" applyBorder="1" applyAlignment="1" applyProtection="1">
      <alignment vertical="center" wrapText="1"/>
    </xf>
    <xf numFmtId="49" fontId="24" fillId="0" borderId="18" xfId="0" applyNumberFormat="1" applyFont="1" applyBorder="1" applyAlignment="1" applyProtection="1">
      <alignment vertical="center" wrapText="1"/>
    </xf>
    <xf numFmtId="183" fontId="4" fillId="0" borderId="0" xfId="2" applyNumberFormat="1" applyFont="1" applyAlignment="1" applyProtection="1">
      <alignment vertical="center" wrapText="1"/>
    </xf>
    <xf numFmtId="0" fontId="4" fillId="0" borderId="21" xfId="2" applyFont="1" applyBorder="1" applyAlignment="1" applyProtection="1">
      <alignment vertical="center" textRotation="255" wrapText="1"/>
    </xf>
    <xf numFmtId="0" fontId="4" fillId="0" borderId="0" xfId="2" applyFont="1" applyAlignment="1" applyProtection="1">
      <alignment vertical="center" textRotation="255" wrapText="1"/>
    </xf>
    <xf numFmtId="0" fontId="4" fillId="0" borderId="15" xfId="0" applyFont="1" applyBorder="1" applyAlignment="1" applyProtection="1">
      <alignment vertical="center" textRotation="255" wrapText="1"/>
    </xf>
    <xf numFmtId="0" fontId="4" fillId="0" borderId="52" xfId="2" quotePrefix="1" applyFont="1" applyBorder="1" applyAlignment="1" applyProtection="1">
      <alignment horizontal="center" vertical="center" wrapText="1"/>
    </xf>
    <xf numFmtId="0" fontId="4" fillId="0" borderId="36" xfId="2" applyFont="1" applyBorder="1" applyAlignment="1" applyProtection="1">
      <alignment horizontal="left" vertical="center" wrapText="1"/>
    </xf>
    <xf numFmtId="0" fontId="4" fillId="0" borderId="16" xfId="2" applyFont="1" applyBorder="1" applyAlignment="1" applyProtection="1">
      <alignment horizontal="left" vertical="center" wrapText="1"/>
    </xf>
    <xf numFmtId="49" fontId="24" fillId="0" borderId="36" xfId="0" applyNumberFormat="1" applyFont="1" applyBorder="1" applyAlignment="1" applyProtection="1">
      <alignment horizontal="left" vertical="center" wrapText="1"/>
    </xf>
    <xf numFmtId="49" fontId="24" fillId="0" borderId="16" xfId="0" applyNumberFormat="1" applyFont="1" applyBorder="1" applyAlignment="1" applyProtection="1">
      <alignment horizontal="left" vertical="center" wrapText="1"/>
    </xf>
    <xf numFmtId="49" fontId="24" fillId="0" borderId="18" xfId="0" applyNumberFormat="1" applyFont="1" applyBorder="1" applyAlignment="1" applyProtection="1">
      <alignment horizontal="left" vertical="center" wrapText="1"/>
    </xf>
    <xf numFmtId="0" fontId="4" fillId="0" borderId="15" xfId="0" applyFont="1" applyBorder="1" applyAlignment="1" applyProtection="1">
      <alignment horizontal="center" vertical="center" textRotation="255" wrapText="1"/>
    </xf>
    <xf numFmtId="49" fontId="24" fillId="0" borderId="24" xfId="0" applyNumberFormat="1" applyFont="1" applyBorder="1" applyAlignment="1" applyProtection="1">
      <alignment vertical="center" wrapText="1"/>
    </xf>
    <xf numFmtId="49" fontId="24" fillId="0" borderId="3" xfId="0" applyNumberFormat="1" applyFont="1" applyBorder="1" applyAlignment="1" applyProtection="1">
      <alignment vertical="center" wrapText="1"/>
    </xf>
    <xf numFmtId="49" fontId="24" fillId="0" borderId="4" xfId="0" applyNumberFormat="1" applyFont="1" applyBorder="1" applyAlignment="1" applyProtection="1">
      <alignment vertical="center" wrapText="1"/>
    </xf>
    <xf numFmtId="0" fontId="4" fillId="0" borderId="19" xfId="0" applyFont="1" applyBorder="1" applyAlignment="1" applyProtection="1">
      <alignment horizontal="center" vertical="center" textRotation="255" wrapText="1"/>
    </xf>
    <xf numFmtId="0" fontId="4" fillId="0" borderId="21" xfId="1" applyFont="1" applyBorder="1" applyProtection="1">
      <alignment vertical="center"/>
    </xf>
    <xf numFmtId="0" fontId="4" fillId="0" borderId="50" xfId="2" quotePrefix="1" applyFont="1" applyBorder="1" applyAlignment="1" applyProtection="1">
      <alignment horizontal="center" vertical="center"/>
    </xf>
    <xf numFmtId="0" fontId="4" fillId="0" borderId="15" xfId="0" applyFont="1" applyBorder="1" applyAlignment="1" applyProtection="1">
      <alignment horizontal="center" vertical="center" textRotation="255"/>
    </xf>
    <xf numFmtId="49" fontId="24" fillId="0" borderId="37" xfId="0" applyNumberFormat="1" applyFont="1" applyBorder="1" applyAlignment="1" applyProtection="1">
      <alignment vertical="center" wrapText="1"/>
    </xf>
    <xf numFmtId="49" fontId="24" fillId="0" borderId="1" xfId="0" applyNumberFormat="1" applyFont="1" applyBorder="1" applyAlignment="1" applyProtection="1">
      <alignment vertical="center" wrapText="1"/>
    </xf>
    <xf numFmtId="49" fontId="24" fillId="0" borderId="2" xfId="0" applyNumberFormat="1" applyFont="1" applyBorder="1" applyAlignment="1" applyProtection="1">
      <alignment vertical="center" wrapText="1"/>
    </xf>
    <xf numFmtId="0" fontId="4" fillId="0" borderId="29" xfId="2" applyFont="1" applyBorder="1" applyAlignment="1" applyProtection="1">
      <alignment horizontal="left" vertical="center"/>
    </xf>
    <xf numFmtId="0" fontId="4" fillId="0" borderId="25" xfId="2" applyFont="1" applyBorder="1" applyAlignment="1" applyProtection="1">
      <alignment horizontal="left" vertical="center"/>
    </xf>
    <xf numFmtId="0" fontId="4" fillId="0" borderId="31" xfId="2" applyFont="1" applyBorder="1" applyAlignment="1" applyProtection="1">
      <alignment horizontal="left" vertical="center"/>
    </xf>
    <xf numFmtId="49" fontId="24" fillId="0" borderId="41" xfId="0" applyNumberFormat="1" applyFont="1" applyBorder="1" applyAlignment="1" applyProtection="1">
      <alignment vertical="center" wrapText="1"/>
    </xf>
    <xf numFmtId="49" fontId="24" fillId="0" borderId="23" xfId="0" applyNumberFormat="1" applyFont="1" applyBorder="1" applyAlignment="1" applyProtection="1">
      <alignment vertical="center" wrapText="1"/>
    </xf>
    <xf numFmtId="49" fontId="24" fillId="0" borderId="26" xfId="0" applyNumberFormat="1" applyFont="1" applyBorder="1" applyAlignment="1" applyProtection="1">
      <alignment vertical="center" wrapText="1"/>
    </xf>
    <xf numFmtId="0" fontId="4" fillId="0" borderId="15" xfId="2" applyFont="1" applyBorder="1" applyAlignment="1" applyProtection="1">
      <alignment horizontal="center" vertical="center" textRotation="255"/>
    </xf>
    <xf numFmtId="0" fontId="4" fillId="0" borderId="19" xfId="2" applyFont="1" applyBorder="1" applyAlignment="1" applyProtection="1">
      <alignment horizontal="center" vertical="center" textRotation="255"/>
    </xf>
    <xf numFmtId="0" fontId="4" fillId="0" borderId="17" xfId="2" applyFont="1" applyBorder="1" applyAlignment="1" applyProtection="1">
      <alignment horizontal="center" vertical="center" textRotation="255"/>
    </xf>
    <xf numFmtId="0" fontId="4" fillId="0" borderId="15" xfId="2" applyFont="1" applyBorder="1" applyAlignment="1" applyProtection="1">
      <alignment horizontal="center" vertical="center" textRotation="255" wrapText="1"/>
    </xf>
    <xf numFmtId="0" fontId="4" fillId="0" borderId="19" xfId="2" applyFont="1" applyBorder="1" applyAlignment="1" applyProtection="1">
      <alignment horizontal="center" vertical="center" textRotation="255" wrapText="1"/>
    </xf>
    <xf numFmtId="0" fontId="4" fillId="0" borderId="51" xfId="2" quotePrefix="1" applyFont="1" applyBorder="1" applyAlignment="1" applyProtection="1">
      <alignment horizontal="center"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0" xfId="2" applyFont="1" applyBorder="1" applyAlignment="1" applyProtection="1">
      <alignment horizontal="left" vertical="center"/>
    </xf>
    <xf numFmtId="49" fontId="24" fillId="0" borderId="8" xfId="0" applyNumberFormat="1" applyFont="1" applyBorder="1" applyProtection="1">
      <alignment vertical="center"/>
    </xf>
    <xf numFmtId="49" fontId="24" fillId="0" borderId="9" xfId="0" applyNumberFormat="1" applyFont="1" applyBorder="1" applyProtection="1">
      <alignment vertical="center"/>
    </xf>
    <xf numFmtId="49" fontId="24" fillId="0" borderId="11" xfId="0" applyNumberFormat="1" applyFont="1" applyBorder="1" applyProtection="1">
      <alignment vertical="center"/>
    </xf>
    <xf numFmtId="0" fontId="4" fillId="0" borderId="16" xfId="2" applyFont="1" applyBorder="1" applyProtection="1">
      <alignment vertical="center"/>
    </xf>
    <xf numFmtId="0" fontId="4" fillId="0" borderId="28" xfId="2" applyFont="1" applyBorder="1" applyAlignment="1" applyProtection="1">
      <alignment horizontal="left" vertical="center"/>
    </xf>
    <xf numFmtId="49" fontId="24" fillId="0" borderId="30" xfId="0" applyNumberFormat="1" applyFont="1" applyBorder="1" applyProtection="1">
      <alignment vertical="center"/>
    </xf>
    <xf numFmtId="49" fontId="24" fillId="0" borderId="22" xfId="0" applyNumberFormat="1" applyFont="1" applyBorder="1" applyProtection="1">
      <alignment vertical="center"/>
    </xf>
    <xf numFmtId="49" fontId="24" fillId="0" borderId="39" xfId="0" applyNumberFormat="1" applyFont="1" applyBorder="1" applyProtection="1">
      <alignment vertical="center"/>
    </xf>
    <xf numFmtId="0" fontId="4" fillId="0" borderId="15" xfId="2" applyFont="1" applyBorder="1" applyAlignment="1" applyProtection="1">
      <alignment horizontal="center" vertical="top" textRotation="255" wrapText="1"/>
    </xf>
    <xf numFmtId="0" fontId="4" fillId="0" borderId="19" xfId="2" applyFont="1" applyBorder="1" applyAlignment="1" applyProtection="1">
      <alignment horizontal="center" vertical="top" textRotation="255" wrapText="1"/>
    </xf>
    <xf numFmtId="0" fontId="4" fillId="0" borderId="14" xfId="2" applyFont="1" applyBorder="1" applyProtection="1">
      <alignment vertical="center"/>
    </xf>
    <xf numFmtId="49" fontId="26" fillId="0" borderId="0" xfId="0" applyNumberFormat="1" applyFont="1" applyAlignment="1" applyProtection="1">
      <alignment horizontal="left" vertical="center"/>
    </xf>
    <xf numFmtId="49" fontId="18" fillId="0" borderId="0" xfId="0" applyNumberFormat="1" applyFont="1" applyAlignment="1" applyProtection="1">
      <alignment horizontal="left" vertical="center"/>
    </xf>
    <xf numFmtId="49" fontId="18" fillId="0" borderId="0" xfId="2" applyNumberFormat="1" applyFont="1" applyAlignment="1" applyProtection="1">
      <alignment horizontal="left" vertical="center"/>
    </xf>
    <xf numFmtId="0" fontId="24" fillId="0" borderId="13" xfId="0" applyFont="1" applyBorder="1" applyAlignment="1" applyProtection="1">
      <alignment horizontal="left" vertical="center" wrapText="1"/>
    </xf>
    <xf numFmtId="49" fontId="24" fillId="0" borderId="13" xfId="0" applyNumberFormat="1" applyFont="1" applyBorder="1" applyAlignment="1" applyProtection="1">
      <alignment horizontal="left" vertical="center" wrapText="1"/>
    </xf>
    <xf numFmtId="49" fontId="18" fillId="0" borderId="21" xfId="2" applyNumberFormat="1" applyFont="1" applyBorder="1" applyAlignment="1" applyProtection="1">
      <alignment horizontal="left" vertical="center"/>
    </xf>
    <xf numFmtId="0" fontId="4" fillId="0" borderId="20" xfId="0" applyFont="1" applyBorder="1" applyProtection="1">
      <alignment vertical="center"/>
    </xf>
    <xf numFmtId="0" fontId="4" fillId="0" borderId="38" xfId="0" applyFont="1" applyBorder="1" applyProtection="1">
      <alignment vertical="center"/>
    </xf>
    <xf numFmtId="49" fontId="18" fillId="0" borderId="37" xfId="0" applyNumberFormat="1"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38" xfId="0" applyFont="1" applyBorder="1" applyAlignment="1" applyProtection="1">
      <alignment horizontal="left" vertical="center"/>
    </xf>
    <xf numFmtId="0" fontId="18" fillId="0" borderId="2" xfId="0" applyFont="1" applyBorder="1" applyAlignment="1" applyProtection="1">
      <alignment horizontal="left" vertical="center"/>
    </xf>
    <xf numFmtId="49" fontId="18" fillId="4" borderId="53" xfId="0" applyNumberFormat="1" applyFont="1" applyFill="1" applyBorder="1" applyAlignment="1" applyProtection="1">
      <alignment horizontal="left" vertical="center"/>
    </xf>
    <xf numFmtId="0" fontId="18" fillId="4" borderId="29" xfId="0" applyFont="1" applyFill="1" applyBorder="1" applyAlignment="1" applyProtection="1">
      <alignment horizontal="left" vertical="center"/>
    </xf>
    <xf numFmtId="49" fontId="18" fillId="4" borderId="24" xfId="0" applyNumberFormat="1" applyFont="1" applyFill="1" applyBorder="1" applyAlignment="1" applyProtection="1">
      <alignment horizontal="left" vertical="center"/>
    </xf>
    <xf numFmtId="0" fontId="18" fillId="4" borderId="3" xfId="0" applyFont="1" applyFill="1" applyBorder="1" applyAlignment="1" applyProtection="1">
      <alignment horizontal="left" vertical="center"/>
    </xf>
    <xf numFmtId="0" fontId="18" fillId="4" borderId="4" xfId="0" applyFont="1" applyFill="1" applyBorder="1" applyAlignment="1" applyProtection="1">
      <alignment horizontal="left" vertical="center"/>
    </xf>
    <xf numFmtId="0" fontId="25" fillId="0" borderId="0" xfId="0" applyFont="1" applyProtection="1">
      <alignment vertical="center"/>
    </xf>
    <xf numFmtId="0" fontId="4" fillId="0" borderId="20" xfId="0" applyFont="1" applyBorder="1" applyAlignment="1" applyProtection="1">
      <alignment horizontal="center" vertical="top"/>
    </xf>
    <xf numFmtId="0" fontId="4" fillId="0" borderId="1" xfId="0" applyFont="1" applyBorder="1" applyAlignment="1" applyProtection="1">
      <alignment horizontal="center" vertical="top"/>
    </xf>
    <xf numFmtId="0" fontId="4" fillId="0" borderId="38" xfId="0" applyFont="1" applyBorder="1" applyAlignment="1" applyProtection="1">
      <alignment horizontal="center" vertical="top"/>
    </xf>
    <xf numFmtId="0" fontId="4" fillId="0" borderId="37"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3" borderId="19"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4" fillId="3" borderId="40" xfId="0" applyFont="1" applyFill="1" applyBorder="1" applyAlignment="1" applyProtection="1">
      <alignment horizontal="left" vertical="center"/>
    </xf>
    <xf numFmtId="0" fontId="4" fillId="3" borderId="24" xfId="0" applyFont="1" applyFill="1" applyBorder="1" applyProtection="1">
      <alignment vertical="center"/>
    </xf>
    <xf numFmtId="0" fontId="4" fillId="3" borderId="3" xfId="0" applyFont="1" applyFill="1" applyBorder="1" applyProtection="1">
      <alignment vertical="center"/>
    </xf>
    <xf numFmtId="0" fontId="4" fillId="3" borderId="4" xfId="0" applyFont="1" applyFill="1" applyBorder="1" applyProtection="1">
      <alignment vertical="center"/>
    </xf>
    <xf numFmtId="0" fontId="4" fillId="0" borderId="17"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45" xfId="0" applyFont="1" applyBorder="1" applyAlignment="1" applyProtection="1">
      <alignment horizontal="lef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43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BFBFBF"/>
      <color rgb="FFE2F0D9"/>
      <color rgb="FF000000"/>
      <color rgb="FFA6A6A6"/>
      <color rgb="FFFFE1FF"/>
      <color rgb="FFE2EFDA"/>
      <color rgb="FFFF0000"/>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00"/>
  <sheetViews>
    <sheetView showGridLines="0" tabSelected="1" topLeftCell="B1" zoomScaleNormal="100" workbookViewId="0">
      <selection activeCell="B1" sqref="B1"/>
    </sheetView>
  </sheetViews>
  <sheetFormatPr defaultColWidth="9" defaultRowHeight="13.5" x14ac:dyDescent="0.15"/>
  <cols>
    <col min="1" max="1" width="7.875" style="157" hidden="1" customWidth="1"/>
    <col min="2" max="3" width="1.625" style="50" customWidth="1"/>
    <col min="4" max="4" width="5.625" style="50" customWidth="1"/>
    <col min="5" max="5" width="6.625" style="50" customWidth="1"/>
    <col min="6" max="6" width="5.25" style="50" customWidth="1"/>
    <col min="7" max="7" width="5" style="50" customWidth="1"/>
    <col min="8" max="8" width="7.25" style="50" customWidth="1"/>
    <col min="9" max="9" width="1.625" style="50" customWidth="1"/>
    <col min="10" max="10" width="8.125" style="50" customWidth="1"/>
    <col min="11" max="11" width="2.125" style="50" customWidth="1"/>
    <col min="12" max="12" width="1.625" style="50" customWidth="1"/>
    <col min="13" max="13" width="7.25" style="50" customWidth="1"/>
    <col min="14" max="14" width="4.625" style="50" customWidth="1"/>
    <col min="15" max="15" width="10.25" style="50" customWidth="1"/>
    <col min="16" max="16" width="8.25" style="50" customWidth="1"/>
    <col min="17" max="17" width="2.625" style="50" customWidth="1"/>
    <col min="18" max="18" width="11.375" style="50" customWidth="1"/>
    <col min="19" max="19" width="7.625" style="50" customWidth="1"/>
    <col min="20" max="20" width="17.625" style="50" customWidth="1"/>
    <col min="21" max="21" width="7" style="50" customWidth="1"/>
    <col min="22" max="22" width="10.625" style="50" customWidth="1"/>
    <col min="23" max="23" width="3" style="50" customWidth="1"/>
    <col min="24" max="24" width="6.375" style="50" customWidth="1"/>
    <col min="25" max="25" width="13.125" style="50" customWidth="1"/>
    <col min="26" max="26" width="2.625" style="50" customWidth="1"/>
    <col min="27" max="27" width="3.625" style="50" customWidth="1"/>
    <col min="28" max="16384" width="9" style="50"/>
  </cols>
  <sheetData>
    <row r="1" spans="1:27" ht="30" customHeight="1" x14ac:dyDescent="0.15">
      <c r="A1" s="270" t="s">
        <v>565</v>
      </c>
      <c r="B1" s="48"/>
      <c r="C1" s="49" t="s">
        <v>52</v>
      </c>
      <c r="D1" s="49"/>
      <c r="U1" s="51"/>
      <c r="V1" s="51"/>
      <c r="W1" s="269" t="s">
        <v>589</v>
      </c>
      <c r="X1" s="52"/>
      <c r="Y1" s="52"/>
      <c r="Z1" s="52"/>
      <c r="AA1" s="53"/>
    </row>
    <row r="2" spans="1:27" ht="15" hidden="1" customHeight="1" x14ac:dyDescent="0.15">
      <c r="A2" s="270" t="s">
        <v>4</v>
      </c>
      <c r="B2" s="48"/>
      <c r="C2" s="54"/>
      <c r="D2" s="54"/>
      <c r="E2" s="54"/>
      <c r="F2" s="54"/>
      <c r="G2" s="54"/>
      <c r="H2" s="54"/>
      <c r="AA2" s="53"/>
    </row>
    <row r="3" spans="1:27" ht="30" customHeight="1" x14ac:dyDescent="0.15">
      <c r="A3" s="271" t="s">
        <v>590</v>
      </c>
      <c r="B3" s="55"/>
      <c r="C3" s="50" t="s">
        <v>583</v>
      </c>
      <c r="AA3" s="53"/>
    </row>
    <row r="4" spans="1:27" ht="5.25" customHeight="1" x14ac:dyDescent="0.15">
      <c r="A4" s="55"/>
      <c r="B4" s="55"/>
      <c r="C4" s="56"/>
      <c r="D4" s="57"/>
      <c r="E4" s="57"/>
      <c r="F4" s="57"/>
      <c r="G4" s="57"/>
      <c r="H4" s="57"/>
      <c r="I4" s="57"/>
      <c r="J4" s="57"/>
      <c r="K4" s="57"/>
      <c r="L4" s="57"/>
      <c r="M4" s="57"/>
      <c r="N4" s="57"/>
      <c r="O4" s="57"/>
      <c r="P4" s="57"/>
      <c r="Q4" s="57"/>
      <c r="R4" s="57"/>
      <c r="S4" s="57"/>
      <c r="T4" s="57"/>
      <c r="U4" s="57"/>
      <c r="V4" s="57"/>
      <c r="W4" s="57"/>
      <c r="X4" s="57"/>
      <c r="Y4" s="57"/>
      <c r="Z4" s="58"/>
    </row>
    <row r="5" spans="1:27" ht="15" customHeight="1" x14ac:dyDescent="0.15">
      <c r="A5" s="55"/>
      <c r="B5" s="59"/>
      <c r="C5" s="60" t="s">
        <v>584</v>
      </c>
      <c r="D5" s="61"/>
      <c r="E5" s="61"/>
      <c r="F5" s="61"/>
      <c r="G5" s="61"/>
      <c r="H5" s="61"/>
      <c r="I5" s="61"/>
      <c r="J5" s="61"/>
      <c r="K5" s="61"/>
      <c r="L5" s="61"/>
      <c r="M5" s="61"/>
      <c r="N5" s="61"/>
      <c r="O5" s="61"/>
      <c r="P5" s="61"/>
      <c r="Q5" s="61"/>
      <c r="R5" s="61"/>
      <c r="S5" s="61"/>
      <c r="T5" s="61"/>
      <c r="U5" s="61"/>
      <c r="V5" s="61"/>
      <c r="W5" s="61"/>
      <c r="X5" s="61"/>
      <c r="Y5" s="61"/>
      <c r="Z5" s="62"/>
    </row>
    <row r="6" spans="1:27" ht="15" customHeight="1" x14ac:dyDescent="0.15">
      <c r="A6" s="55"/>
      <c r="B6" s="55"/>
      <c r="C6" s="60" t="s">
        <v>1</v>
      </c>
      <c r="D6" s="61"/>
      <c r="E6" s="61"/>
      <c r="F6" s="61"/>
      <c r="G6" s="61"/>
      <c r="H6" s="61"/>
      <c r="I6" s="61"/>
      <c r="J6" s="61"/>
      <c r="K6" s="61"/>
      <c r="L6" s="61"/>
      <c r="M6" s="61"/>
      <c r="N6" s="61"/>
      <c r="O6" s="61"/>
      <c r="P6" s="61"/>
      <c r="Q6" s="61"/>
      <c r="R6" s="61"/>
      <c r="S6" s="61"/>
      <c r="T6" s="61"/>
      <c r="U6" s="61"/>
      <c r="V6" s="61"/>
      <c r="W6" s="61"/>
      <c r="X6" s="61"/>
      <c r="Y6" s="61"/>
      <c r="Z6" s="62"/>
    </row>
    <row r="7" spans="1:27" ht="15" customHeight="1" x14ac:dyDescent="0.15">
      <c r="A7" s="55"/>
      <c r="B7" s="55"/>
      <c r="C7" s="60" t="s">
        <v>2</v>
      </c>
      <c r="D7" s="61"/>
      <c r="E7" s="61"/>
      <c r="F7" s="61"/>
      <c r="G7" s="61"/>
      <c r="H7" s="61"/>
      <c r="I7" s="61"/>
      <c r="J7" s="61"/>
      <c r="K7" s="61"/>
      <c r="L7" s="61"/>
      <c r="M7" s="61"/>
      <c r="N7" s="61"/>
      <c r="O7" s="61"/>
      <c r="P7" s="61"/>
      <c r="Q7" s="61"/>
      <c r="R7" s="61"/>
      <c r="S7" s="61"/>
      <c r="T7" s="61"/>
      <c r="U7" s="61"/>
      <c r="V7" s="61"/>
      <c r="W7" s="61"/>
      <c r="X7" s="61"/>
      <c r="Y7" s="61"/>
      <c r="Z7" s="62"/>
    </row>
    <row r="8" spans="1:27" ht="15" hidden="1" customHeight="1" x14ac:dyDescent="0.15">
      <c r="A8" s="55"/>
      <c r="B8" s="55"/>
      <c r="C8" s="60"/>
      <c r="D8" s="61"/>
      <c r="E8" s="61"/>
      <c r="F8" s="61"/>
      <c r="G8" s="61"/>
      <c r="H8" s="61"/>
      <c r="I8" s="61"/>
      <c r="J8" s="61"/>
      <c r="K8" s="61"/>
      <c r="L8" s="61"/>
      <c r="M8" s="61"/>
      <c r="N8" s="61"/>
      <c r="O8" s="61"/>
      <c r="P8" s="61"/>
      <c r="Q8" s="61"/>
      <c r="R8" s="61"/>
      <c r="S8" s="61"/>
      <c r="T8" s="61"/>
      <c r="U8" s="61"/>
      <c r="V8" s="61"/>
      <c r="W8" s="61"/>
      <c r="X8" s="61"/>
      <c r="Y8" s="61"/>
      <c r="Z8" s="62"/>
    </row>
    <row r="9" spans="1:27" ht="5.25" customHeight="1" x14ac:dyDescent="0.15">
      <c r="A9" s="55"/>
      <c r="B9" s="55"/>
      <c r="C9" s="63"/>
      <c r="D9" s="64"/>
      <c r="E9" s="64"/>
      <c r="F9" s="64"/>
      <c r="G9" s="64"/>
      <c r="H9" s="64"/>
      <c r="I9" s="64"/>
      <c r="J9" s="64"/>
      <c r="K9" s="64"/>
      <c r="L9" s="64"/>
      <c r="M9" s="64"/>
      <c r="N9" s="64"/>
      <c r="O9" s="64"/>
      <c r="P9" s="64"/>
      <c r="Q9" s="64"/>
      <c r="R9" s="64"/>
      <c r="S9" s="64"/>
      <c r="T9" s="64"/>
      <c r="U9" s="64"/>
      <c r="V9" s="64"/>
      <c r="W9" s="64"/>
      <c r="X9" s="64"/>
      <c r="Y9" s="64"/>
      <c r="Z9" s="65"/>
    </row>
    <row r="10" spans="1:27" ht="30" customHeight="1" x14ac:dyDescent="0.15">
      <c r="A10" s="55"/>
      <c r="B10" s="55"/>
    </row>
    <row r="11" spans="1:27" ht="15.75" hidden="1" customHeight="1" x14ac:dyDescent="0.15">
      <c r="A11" s="66"/>
      <c r="B11" s="55"/>
    </row>
    <row r="12" spans="1:27" ht="15.75" hidden="1" customHeight="1" x14ac:dyDescent="0.15">
      <c r="A12" s="66"/>
      <c r="B12" s="55"/>
    </row>
    <row r="13" spans="1:27" ht="20.100000000000001" customHeight="1" x14ac:dyDescent="0.15">
      <c r="A13" s="55"/>
      <c r="B13" s="55"/>
      <c r="C13" s="67" t="s">
        <v>8</v>
      </c>
      <c r="D13" s="68"/>
      <c r="E13" s="68"/>
      <c r="F13" s="68"/>
      <c r="G13" s="68"/>
      <c r="H13" s="69"/>
    </row>
    <row r="14" spans="1:27" ht="15" customHeight="1" x14ac:dyDescent="0.15">
      <c r="A14" s="55"/>
      <c r="B14" s="55"/>
      <c r="C14" s="70"/>
      <c r="D14" s="71"/>
      <c r="E14" s="71"/>
      <c r="F14" s="71"/>
      <c r="G14" s="71"/>
      <c r="H14" s="71"/>
      <c r="I14" s="72"/>
      <c r="J14" s="72"/>
      <c r="K14" s="72"/>
      <c r="L14" s="72"/>
      <c r="M14" s="72"/>
      <c r="N14" s="72"/>
      <c r="O14" s="72"/>
      <c r="P14" s="72"/>
      <c r="Q14" s="72"/>
      <c r="R14" s="72"/>
      <c r="S14" s="72"/>
      <c r="T14" s="72"/>
      <c r="U14" s="72"/>
      <c r="V14" s="72"/>
      <c r="W14" s="72"/>
      <c r="X14" s="72"/>
      <c r="Y14" s="72"/>
      <c r="Z14" s="73"/>
    </row>
    <row r="15" spans="1:27" ht="15.75" hidden="1" customHeight="1" x14ac:dyDescent="0.15">
      <c r="A15" s="55"/>
      <c r="B15" s="55"/>
      <c r="C15" s="74"/>
      <c r="D15" s="75"/>
      <c r="E15" s="76"/>
      <c r="F15" s="76"/>
      <c r="G15" s="76"/>
      <c r="H15" s="76"/>
      <c r="I15" s="77"/>
      <c r="J15" s="78"/>
      <c r="K15" s="78"/>
      <c r="L15" s="78"/>
      <c r="M15" s="78"/>
      <c r="N15" s="78"/>
      <c r="O15" s="78"/>
      <c r="P15" s="78"/>
      <c r="Q15" s="78"/>
      <c r="R15" s="78"/>
      <c r="S15" s="78"/>
      <c r="T15" s="78"/>
      <c r="U15" s="78"/>
      <c r="V15" s="78"/>
      <c r="W15" s="78"/>
      <c r="X15" s="78"/>
      <c r="Y15" s="78"/>
      <c r="Z15" s="79"/>
    </row>
    <row r="16" spans="1:27" ht="15.75" hidden="1" customHeight="1" x14ac:dyDescent="0.15">
      <c r="A16" s="55"/>
      <c r="B16" s="55"/>
      <c r="C16" s="74"/>
      <c r="D16" s="75"/>
      <c r="E16" s="80"/>
      <c r="F16" s="80"/>
      <c r="G16" s="80"/>
      <c r="H16" s="80"/>
      <c r="I16" s="77"/>
      <c r="J16" s="81"/>
      <c r="K16" s="81"/>
      <c r="L16" s="81"/>
      <c r="M16" s="81"/>
      <c r="N16" s="81"/>
      <c r="O16" s="81"/>
      <c r="P16" s="81"/>
      <c r="Q16" s="81"/>
      <c r="R16" s="81"/>
      <c r="S16" s="81"/>
      <c r="T16" s="81"/>
      <c r="U16" s="81"/>
      <c r="V16" s="81"/>
      <c r="W16" s="81"/>
      <c r="X16" s="81"/>
      <c r="Y16" s="81"/>
      <c r="Z16" s="79"/>
    </row>
    <row r="17" spans="1:26" ht="15.75" hidden="1" customHeight="1" x14ac:dyDescent="0.15">
      <c r="A17" s="55"/>
      <c r="B17" s="55"/>
      <c r="C17" s="74"/>
      <c r="D17" s="75"/>
      <c r="E17" s="80"/>
      <c r="F17" s="80"/>
      <c r="G17" s="80"/>
      <c r="H17" s="80"/>
      <c r="I17" s="77"/>
      <c r="J17" s="81"/>
      <c r="K17" s="81"/>
      <c r="L17" s="81"/>
      <c r="M17" s="81"/>
      <c r="N17" s="81"/>
      <c r="O17" s="81"/>
      <c r="P17" s="81"/>
      <c r="Q17" s="81"/>
      <c r="R17" s="81"/>
      <c r="S17" s="81"/>
      <c r="T17" s="81"/>
      <c r="U17" s="81"/>
      <c r="V17" s="81"/>
      <c r="W17" s="81"/>
      <c r="X17" s="81"/>
      <c r="Y17" s="81"/>
      <c r="Z17" s="79"/>
    </row>
    <row r="18" spans="1:26" ht="15.75" hidden="1" customHeight="1" x14ac:dyDescent="0.15">
      <c r="A18" s="55"/>
      <c r="B18" s="55"/>
      <c r="C18" s="74"/>
      <c r="D18" s="75"/>
      <c r="E18" s="80"/>
      <c r="F18" s="80"/>
      <c r="G18" s="80"/>
      <c r="H18" s="80"/>
      <c r="I18" s="77"/>
      <c r="J18" s="81"/>
      <c r="K18" s="81"/>
      <c r="L18" s="81"/>
      <c r="M18" s="81"/>
      <c r="N18" s="81"/>
      <c r="O18" s="81"/>
      <c r="P18" s="81"/>
      <c r="Q18" s="81"/>
      <c r="R18" s="81"/>
      <c r="S18" s="81"/>
      <c r="T18" s="81"/>
      <c r="U18" s="81"/>
      <c r="V18" s="81"/>
      <c r="W18" s="81"/>
      <c r="X18" s="81"/>
      <c r="Y18" s="81"/>
      <c r="Z18" s="79"/>
    </row>
    <row r="19" spans="1:26" ht="15.75" hidden="1" customHeight="1" x14ac:dyDescent="0.15">
      <c r="A19" s="55"/>
      <c r="B19" s="55"/>
      <c r="C19" s="74"/>
      <c r="D19" s="75"/>
      <c r="E19" s="80"/>
      <c r="F19" s="80"/>
      <c r="G19" s="80"/>
      <c r="H19" s="80"/>
      <c r="I19" s="77"/>
      <c r="J19" s="81"/>
      <c r="K19" s="81"/>
      <c r="L19" s="81"/>
      <c r="M19" s="81"/>
      <c r="N19" s="81"/>
      <c r="O19" s="81"/>
      <c r="P19" s="81"/>
      <c r="Q19" s="81"/>
      <c r="R19" s="81"/>
      <c r="S19" s="81"/>
      <c r="T19" s="81"/>
      <c r="U19" s="81"/>
      <c r="V19" s="81"/>
      <c r="W19" s="81"/>
      <c r="X19" s="81"/>
      <c r="Y19" s="81"/>
      <c r="Z19" s="79"/>
    </row>
    <row r="20" spans="1:26" ht="20.100000000000001" customHeight="1" x14ac:dyDescent="0.15">
      <c r="A20" s="55">
        <f>IF(TRIM($I20)="", 1001, 0)</f>
        <v>1001</v>
      </c>
      <c r="B20" s="55"/>
      <c r="C20" s="74"/>
      <c r="D20" s="75">
        <v>1</v>
      </c>
      <c r="E20" s="50" t="s">
        <v>9</v>
      </c>
      <c r="I20" s="40"/>
      <c r="J20" s="41"/>
      <c r="K20" s="41"/>
      <c r="L20" s="41"/>
      <c r="M20" s="41"/>
      <c r="N20" s="80"/>
      <c r="O20" s="80"/>
      <c r="P20" s="80"/>
      <c r="Q20" s="80"/>
      <c r="R20" s="80"/>
      <c r="S20" s="80"/>
      <c r="T20" s="80"/>
      <c r="U20" s="80"/>
      <c r="V20" s="80"/>
      <c r="W20" s="80"/>
      <c r="X20" s="80"/>
      <c r="Y20" s="80"/>
      <c r="Z20" s="79"/>
    </row>
    <row r="21" spans="1:26" ht="20.100000000000001" customHeight="1" x14ac:dyDescent="0.15">
      <c r="A21" s="55"/>
      <c r="B21" s="55"/>
      <c r="C21" s="74"/>
      <c r="D21" s="75"/>
      <c r="E21" s="80"/>
      <c r="F21" s="80"/>
      <c r="G21" s="80"/>
      <c r="H21" s="80"/>
      <c r="I21" s="77"/>
      <c r="J21" s="82" t="s">
        <v>578</v>
      </c>
      <c r="K21" s="81"/>
      <c r="L21" s="81"/>
      <c r="M21" s="81"/>
      <c r="N21" s="81"/>
      <c r="O21" s="81"/>
      <c r="P21" s="81"/>
      <c r="Q21" s="81"/>
      <c r="R21" s="81"/>
      <c r="S21" s="81"/>
      <c r="T21" s="81"/>
      <c r="U21" s="81"/>
      <c r="V21" s="81"/>
      <c r="W21" s="81"/>
      <c r="X21" s="81"/>
      <c r="Y21" s="81"/>
      <c r="Z21" s="79"/>
    </row>
    <row r="22" spans="1:26" ht="20.100000000000001" customHeight="1" x14ac:dyDescent="0.15">
      <c r="A22" s="55">
        <f>IF(AND(TRIM($I22)&lt;&gt;"", OR(ISERROR(FIND("@"&amp;LEFT($I22,3)&amp;"@", 都道府県3))=FALSE, ISERROR(FIND("@"&amp;LEFT($I22,4)&amp;"@",都道府県4))=FALSE))=FALSE, 1001, 0)</f>
        <v>1001</v>
      </c>
      <c r="B22" s="55"/>
      <c r="C22" s="74"/>
      <c r="D22" s="75">
        <v>2</v>
      </c>
      <c r="E22" s="50" t="s">
        <v>10</v>
      </c>
      <c r="I22" s="42"/>
      <c r="J22" s="42"/>
      <c r="K22" s="42"/>
      <c r="L22" s="42"/>
      <c r="M22" s="42"/>
      <c r="N22" s="42"/>
      <c r="O22" s="42"/>
      <c r="P22" s="42"/>
      <c r="Q22" s="43"/>
      <c r="R22" s="42"/>
      <c r="S22" s="42"/>
      <c r="T22" s="42"/>
      <c r="U22" s="42"/>
      <c r="V22" s="42"/>
      <c r="W22" s="42"/>
      <c r="X22" s="42"/>
      <c r="Y22" s="42"/>
      <c r="Z22" s="79"/>
    </row>
    <row r="23" spans="1:26" ht="20.100000000000001" customHeight="1" x14ac:dyDescent="0.15">
      <c r="A23" s="55"/>
      <c r="B23" s="55"/>
      <c r="C23" s="74"/>
      <c r="D23" s="75"/>
      <c r="E23" s="80"/>
      <c r="F23" s="80"/>
      <c r="G23" s="80"/>
      <c r="H23" s="80"/>
      <c r="I23" s="77"/>
      <c r="J23" s="82" t="s">
        <v>11</v>
      </c>
      <c r="K23" s="81"/>
      <c r="L23" s="81"/>
      <c r="M23" s="81"/>
      <c r="N23" s="81"/>
      <c r="O23" s="81"/>
      <c r="P23" s="81"/>
      <c r="Q23" s="81"/>
      <c r="R23" s="81"/>
      <c r="S23" s="81"/>
      <c r="T23" s="81"/>
      <c r="U23" s="81"/>
      <c r="V23" s="81"/>
      <c r="W23" s="81"/>
      <c r="X23" s="81"/>
      <c r="Y23" s="81"/>
      <c r="Z23" s="79"/>
    </row>
    <row r="24" spans="1:26" ht="20.100000000000001" customHeight="1" x14ac:dyDescent="0.15">
      <c r="A24" s="55">
        <f>IF(TRIM($I24)="", 1001, 0)</f>
        <v>1001</v>
      </c>
      <c r="B24" s="55"/>
      <c r="C24" s="74"/>
      <c r="D24" s="75">
        <v>3</v>
      </c>
      <c r="E24" s="50" t="s">
        <v>12</v>
      </c>
      <c r="I24" s="38"/>
      <c r="J24" s="38"/>
      <c r="K24" s="38"/>
      <c r="L24" s="38"/>
      <c r="M24" s="38"/>
      <c r="N24" s="38"/>
      <c r="O24" s="38"/>
      <c r="P24" s="38"/>
      <c r="Q24" s="39"/>
      <c r="R24" s="38"/>
      <c r="S24" s="38"/>
      <c r="T24" s="38"/>
      <c r="U24" s="38"/>
      <c r="V24" s="38"/>
      <c r="W24" s="38"/>
      <c r="X24" s="38"/>
      <c r="Y24" s="38"/>
      <c r="Z24" s="79"/>
    </row>
    <row r="25" spans="1:26" ht="20.100000000000001" customHeight="1" x14ac:dyDescent="0.15">
      <c r="A25" s="55"/>
      <c r="B25" s="55"/>
      <c r="C25" s="83"/>
      <c r="D25" s="80"/>
      <c r="E25" s="80"/>
      <c r="F25" s="80"/>
      <c r="G25" s="80"/>
      <c r="H25" s="80"/>
      <c r="I25" s="77"/>
      <c r="J25" s="82" t="s">
        <v>50</v>
      </c>
      <c r="K25" s="81"/>
      <c r="L25" s="81"/>
      <c r="M25" s="81"/>
      <c r="N25" s="81"/>
      <c r="O25" s="81"/>
      <c r="P25" s="81"/>
      <c r="Q25" s="81"/>
      <c r="R25" s="81"/>
      <c r="S25" s="81"/>
      <c r="T25" s="81"/>
      <c r="U25" s="81"/>
      <c r="V25" s="81"/>
      <c r="W25" s="81"/>
      <c r="X25" s="81"/>
      <c r="Y25" s="81"/>
      <c r="Z25" s="79"/>
    </row>
    <row r="26" spans="1:26" ht="20.100000000000001" customHeight="1" x14ac:dyDescent="0.15">
      <c r="A26" s="55">
        <f>IF(TRIM($I26)="", 1001, 0)</f>
        <v>1001</v>
      </c>
      <c r="B26" s="55"/>
      <c r="C26" s="74"/>
      <c r="D26" s="75">
        <v>4</v>
      </c>
      <c r="E26" s="50" t="s">
        <v>13</v>
      </c>
      <c r="I26" s="38"/>
      <c r="J26" s="38"/>
      <c r="K26" s="38"/>
      <c r="L26" s="38"/>
      <c r="M26" s="38"/>
      <c r="N26" s="38"/>
      <c r="O26" s="38"/>
      <c r="P26" s="38"/>
      <c r="Q26" s="39"/>
      <c r="R26" s="38"/>
      <c r="S26" s="38"/>
      <c r="T26" s="38"/>
      <c r="U26" s="38"/>
      <c r="V26" s="38"/>
      <c r="W26" s="38"/>
      <c r="X26" s="38"/>
      <c r="Y26" s="38"/>
      <c r="Z26" s="79"/>
    </row>
    <row r="27" spans="1:26" ht="20.100000000000001" customHeight="1" x14ac:dyDescent="0.15">
      <c r="A27" s="55"/>
      <c r="B27" s="55"/>
      <c r="C27" s="83"/>
      <c r="D27" s="80"/>
      <c r="E27" s="80"/>
      <c r="F27" s="80"/>
      <c r="G27" s="80"/>
      <c r="H27" s="80"/>
      <c r="I27" s="77"/>
      <c r="J27" s="82" t="s">
        <v>51</v>
      </c>
      <c r="K27" s="81"/>
      <c r="L27" s="81"/>
      <c r="M27" s="81"/>
      <c r="N27" s="81"/>
      <c r="O27" s="81"/>
      <c r="P27" s="81"/>
      <c r="Q27" s="84"/>
      <c r="R27" s="81"/>
      <c r="S27" s="81"/>
      <c r="T27" s="81"/>
      <c r="U27" s="81"/>
      <c r="V27" s="81"/>
      <c r="W27" s="81"/>
      <c r="X27" s="81"/>
      <c r="Y27" s="81"/>
      <c r="Z27" s="85"/>
    </row>
    <row r="28" spans="1:26" ht="20.100000000000001" customHeight="1" x14ac:dyDescent="0.15">
      <c r="A28" s="55">
        <f>IF(TRIM($I28)="", 1001, 0)</f>
        <v>1001</v>
      </c>
      <c r="B28" s="55"/>
      <c r="C28" s="74"/>
      <c r="D28" s="75">
        <v>5</v>
      </c>
      <c r="E28" s="50" t="s">
        <v>14</v>
      </c>
      <c r="I28" s="38"/>
      <c r="J28" s="38"/>
      <c r="K28" s="38"/>
      <c r="L28" s="38"/>
      <c r="M28" s="38"/>
      <c r="N28" s="38"/>
      <c r="O28" s="38"/>
      <c r="P28" s="38"/>
      <c r="Q28" s="38"/>
      <c r="R28" s="38"/>
      <c r="S28" s="38"/>
      <c r="T28" s="38"/>
      <c r="U28" s="38"/>
      <c r="V28" s="38"/>
      <c r="W28" s="38"/>
      <c r="X28" s="38"/>
      <c r="Y28" s="38"/>
      <c r="Z28" s="79"/>
    </row>
    <row r="29" spans="1:26" ht="20.100000000000001" customHeight="1" x14ac:dyDescent="0.15">
      <c r="A29" s="55"/>
      <c r="B29" s="55"/>
      <c r="C29" s="83"/>
      <c r="D29" s="80"/>
      <c r="E29" s="80"/>
      <c r="F29" s="80"/>
      <c r="G29" s="80"/>
      <c r="H29" s="80"/>
      <c r="I29" s="77"/>
      <c r="J29" s="82" t="s">
        <v>15</v>
      </c>
      <c r="K29" s="81"/>
      <c r="L29" s="81"/>
      <c r="M29" s="81"/>
      <c r="N29" s="81"/>
      <c r="O29" s="81"/>
      <c r="P29" s="81"/>
      <c r="Q29" s="81"/>
      <c r="R29" s="81"/>
      <c r="S29" s="81"/>
      <c r="T29" s="81"/>
      <c r="U29" s="81"/>
      <c r="V29" s="81"/>
      <c r="W29" s="81"/>
      <c r="X29" s="81"/>
      <c r="Y29" s="81"/>
      <c r="Z29" s="85"/>
    </row>
    <row r="30" spans="1:26" ht="20.100000000000001" customHeight="1" x14ac:dyDescent="0.15">
      <c r="A30" s="55">
        <f>IF(OR(TRIM($I30)="", NOT(OR(IFERROR(SEARCH(" ",$I30),0)&gt;0, IFERROR(SEARCH("　",$I30),0)&gt;0))), 1001, 0)</f>
        <v>1001</v>
      </c>
      <c r="B30" s="55"/>
      <c r="C30" s="74"/>
      <c r="D30" s="75">
        <v>6</v>
      </c>
      <c r="E30" s="50" t="s">
        <v>16</v>
      </c>
      <c r="I30" s="38"/>
      <c r="J30" s="38"/>
      <c r="K30" s="38"/>
      <c r="L30" s="38"/>
      <c r="M30" s="38"/>
      <c r="N30" s="38"/>
      <c r="O30" s="38"/>
      <c r="P30" s="38"/>
      <c r="Q30" s="38"/>
      <c r="R30" s="38"/>
      <c r="S30" s="38"/>
      <c r="T30" s="38"/>
      <c r="U30" s="38"/>
      <c r="V30" s="38"/>
      <c r="W30" s="38"/>
      <c r="X30" s="38"/>
      <c r="Y30" s="38"/>
      <c r="Z30" s="79"/>
    </row>
    <row r="31" spans="1:26" ht="20.100000000000001" customHeight="1" x14ac:dyDescent="0.15">
      <c r="A31" s="55"/>
      <c r="B31" s="55"/>
      <c r="C31" s="83"/>
      <c r="D31" s="80"/>
      <c r="E31" s="80"/>
      <c r="F31" s="80"/>
      <c r="G31" s="80"/>
      <c r="H31" s="80"/>
      <c r="I31" s="86"/>
      <c r="J31" s="82" t="s">
        <v>17</v>
      </c>
      <c r="K31" s="82"/>
      <c r="L31" s="82"/>
      <c r="M31" s="82"/>
      <c r="N31" s="82"/>
      <c r="O31" s="82"/>
      <c r="P31" s="82"/>
      <c r="Q31" s="82"/>
      <c r="R31" s="82"/>
      <c r="S31" s="82"/>
      <c r="T31" s="82"/>
      <c r="U31" s="82"/>
      <c r="V31" s="82"/>
      <c r="W31" s="82"/>
      <c r="X31" s="82"/>
      <c r="Y31" s="82"/>
      <c r="Z31" s="85"/>
    </row>
    <row r="32" spans="1:26" ht="20.100000000000001" customHeight="1" x14ac:dyDescent="0.15">
      <c r="A32" s="55">
        <f>IF(OR(TRIM($I32)="", NOT(OR(IFERROR(SEARCH(" ",$I32),0)&gt;0, IFERROR(SEARCH("　",$I32),0)&gt;0))), 1001, 0)</f>
        <v>1001</v>
      </c>
      <c r="B32" s="55"/>
      <c r="C32" s="74"/>
      <c r="D32" s="75">
        <v>7</v>
      </c>
      <c r="E32" s="50" t="s">
        <v>18</v>
      </c>
      <c r="I32" s="38"/>
      <c r="J32" s="38"/>
      <c r="K32" s="38"/>
      <c r="L32" s="38"/>
      <c r="M32" s="38"/>
      <c r="N32" s="38"/>
      <c r="O32" s="38"/>
      <c r="P32" s="38"/>
      <c r="Q32" s="38"/>
      <c r="R32" s="38"/>
      <c r="S32" s="38"/>
      <c r="T32" s="38"/>
      <c r="U32" s="38"/>
      <c r="V32" s="38"/>
      <c r="W32" s="38"/>
      <c r="X32" s="38"/>
      <c r="Y32" s="38"/>
      <c r="Z32" s="79"/>
    </row>
    <row r="33" spans="1:27" ht="20.100000000000001" customHeight="1" x14ac:dyDescent="0.15">
      <c r="A33" s="55"/>
      <c r="B33" s="55"/>
      <c r="C33" s="83"/>
      <c r="D33" s="80"/>
      <c r="E33" s="80"/>
      <c r="F33" s="80"/>
      <c r="G33" s="80"/>
      <c r="H33" s="80"/>
      <c r="I33" s="86"/>
      <c r="J33" s="82" t="s">
        <v>19</v>
      </c>
      <c r="K33" s="82"/>
      <c r="L33" s="82"/>
      <c r="M33" s="82"/>
      <c r="N33" s="82"/>
      <c r="O33" s="82"/>
      <c r="P33" s="82"/>
      <c r="Q33" s="82"/>
      <c r="R33" s="82"/>
      <c r="S33" s="82"/>
      <c r="T33" s="82"/>
      <c r="U33" s="82"/>
      <c r="V33" s="82"/>
      <c r="W33" s="82"/>
      <c r="X33" s="82"/>
      <c r="Y33" s="82"/>
      <c r="Z33" s="79"/>
    </row>
    <row r="34" spans="1:27" ht="20.100000000000001" customHeight="1" x14ac:dyDescent="0.15">
      <c r="A34" s="55">
        <f>IF(NOT(AND(TRIM($I34)&lt;&gt;"",ISNUMBER(VALUE(SUBSTITUTE($I34,"-",""))), IFERROR(SEARCH("-",$I34),0)&gt;0)), 1001, 0)</f>
        <v>1001</v>
      </c>
      <c r="B34" s="55"/>
      <c r="C34" s="74"/>
      <c r="D34" s="75">
        <v>8</v>
      </c>
      <c r="E34" s="50" t="s">
        <v>20</v>
      </c>
      <c r="I34" s="38"/>
      <c r="J34" s="38"/>
      <c r="K34" s="38"/>
      <c r="L34" s="38"/>
      <c r="M34" s="38"/>
      <c r="O34" s="87" t="s">
        <v>21</v>
      </c>
      <c r="P34" s="1"/>
      <c r="Q34" s="50" t="s">
        <v>22</v>
      </c>
      <c r="Y34" s="81"/>
      <c r="Z34" s="79"/>
    </row>
    <row r="35" spans="1:27" ht="20.100000000000001" customHeight="1" x14ac:dyDescent="0.15">
      <c r="A35" s="55"/>
      <c r="B35" s="55"/>
      <c r="C35" s="83"/>
      <c r="D35" s="80"/>
      <c r="E35" s="80"/>
      <c r="F35" s="80"/>
      <c r="G35" s="80"/>
      <c r="H35" s="80"/>
      <c r="I35" s="77"/>
      <c r="J35" s="82" t="s">
        <v>23</v>
      </c>
      <c r="K35" s="81"/>
      <c r="L35" s="81"/>
      <c r="M35" s="81"/>
      <c r="N35" s="81"/>
      <c r="O35" s="81"/>
      <c r="P35" s="81"/>
      <c r="Q35" s="81"/>
      <c r="R35" s="81"/>
      <c r="S35" s="81"/>
      <c r="T35" s="81"/>
      <c r="U35" s="81"/>
      <c r="V35" s="81"/>
      <c r="W35" s="81"/>
      <c r="X35" s="81"/>
      <c r="Y35" s="81"/>
      <c r="Z35" s="79"/>
    </row>
    <row r="36" spans="1:27" ht="20.100000000000001" customHeight="1" x14ac:dyDescent="0.15">
      <c r="A36" s="55">
        <f>IF(OR(AND($I63="しない",TRIM($I36)=""), AND(TRIM($I36)&lt;&gt;"", OR(ISNUMBER(VALUE(SUBSTITUTE($I36,"-","")))=FALSE, IFERROR(SEARCH("-",$I36),0)=0))), 1001, 0)</f>
        <v>0</v>
      </c>
      <c r="B36" s="55"/>
      <c r="C36" s="74"/>
      <c r="D36" s="75">
        <v>9</v>
      </c>
      <c r="E36" s="50" t="s">
        <v>24</v>
      </c>
      <c r="I36" s="38"/>
      <c r="J36" s="38"/>
      <c r="K36" s="38"/>
      <c r="L36" s="38"/>
      <c r="M36" s="38"/>
      <c r="N36" s="81"/>
      <c r="O36" s="81"/>
      <c r="P36" s="81"/>
      <c r="Q36" s="81"/>
      <c r="R36" s="81"/>
      <c r="S36" s="81"/>
      <c r="T36" s="81"/>
      <c r="U36" s="81"/>
      <c r="V36" s="81"/>
      <c r="W36" s="81"/>
      <c r="X36" s="81"/>
      <c r="Y36" s="81"/>
      <c r="Z36" s="79"/>
    </row>
    <row r="37" spans="1:27" ht="20.100000000000001" customHeight="1" x14ac:dyDescent="0.15">
      <c r="A37" s="55"/>
      <c r="B37" s="55"/>
      <c r="C37" s="83"/>
      <c r="D37" s="80"/>
      <c r="E37" s="80"/>
      <c r="F37" s="80"/>
      <c r="G37" s="80"/>
      <c r="H37" s="80"/>
      <c r="I37" s="77"/>
      <c r="J37" s="82" t="s">
        <v>23</v>
      </c>
      <c r="K37" s="81"/>
      <c r="L37" s="81"/>
      <c r="M37" s="81"/>
      <c r="N37" s="81"/>
      <c r="O37" s="81"/>
      <c r="P37" s="81"/>
      <c r="Q37" s="81"/>
      <c r="R37" s="81"/>
      <c r="S37" s="81"/>
      <c r="T37" s="81"/>
      <c r="U37" s="81"/>
      <c r="V37" s="81"/>
      <c r="W37" s="81"/>
      <c r="X37" s="81"/>
      <c r="Y37" s="81"/>
      <c r="Z37" s="79"/>
    </row>
    <row r="38" spans="1:27" ht="20.100000000000001" customHeight="1" x14ac:dyDescent="0.15">
      <c r="A38" s="55">
        <f>IF(OR(AND($I63="しない",TRIM($I38)=""), (AND(TRIM($I38)&lt;&gt;"", IFERROR(SEARCH("@",$I38),0)=0))), 1001, 0)</f>
        <v>0</v>
      </c>
      <c r="B38" s="55"/>
      <c r="C38" s="83"/>
      <c r="D38" s="75">
        <v>10</v>
      </c>
      <c r="E38" s="50" t="s">
        <v>25</v>
      </c>
      <c r="I38" s="38"/>
      <c r="J38" s="38"/>
      <c r="K38" s="38"/>
      <c r="L38" s="38"/>
      <c r="M38" s="38"/>
      <c r="N38" s="38"/>
      <c r="O38" s="38"/>
      <c r="P38" s="38"/>
      <c r="Q38" s="44"/>
      <c r="R38" s="38"/>
      <c r="S38" s="38"/>
      <c r="T38" s="38"/>
      <c r="U38" s="38"/>
      <c r="V38" s="38"/>
      <c r="W38" s="38"/>
      <c r="X38" s="38"/>
      <c r="Y38" s="38"/>
      <c r="Z38" s="79"/>
    </row>
    <row r="39" spans="1:27" ht="20.100000000000001" customHeight="1" x14ac:dyDescent="0.15">
      <c r="A39" s="55"/>
      <c r="B39" s="55"/>
      <c r="C39" s="83"/>
      <c r="D39" s="75"/>
      <c r="I39" s="77"/>
      <c r="J39" s="88" t="s">
        <v>581</v>
      </c>
      <c r="K39" s="89"/>
      <c r="L39" s="82"/>
      <c r="M39" s="82"/>
      <c r="N39" s="82"/>
      <c r="O39" s="82"/>
      <c r="P39" s="82"/>
      <c r="Q39" s="90"/>
      <c r="R39" s="82"/>
      <c r="S39" s="82"/>
      <c r="T39" s="82"/>
      <c r="U39" s="82"/>
      <c r="V39" s="82"/>
      <c r="W39" s="82"/>
      <c r="X39" s="82"/>
      <c r="Y39" s="82"/>
      <c r="Z39" s="80"/>
      <c r="AA39" s="91"/>
    </row>
    <row r="40" spans="1:27" ht="20.100000000000001" customHeight="1" x14ac:dyDescent="0.15">
      <c r="A40" s="55">
        <f>IF(AND($I40&lt;&gt;"一致する", $I40&lt;&gt;"一致しない"), 1001, 0)</f>
        <v>0</v>
      </c>
      <c r="B40" s="55"/>
      <c r="C40" s="74"/>
      <c r="D40" s="75">
        <v>11</v>
      </c>
      <c r="E40" s="50" t="s">
        <v>26</v>
      </c>
      <c r="I40" s="38" t="s">
        <v>27</v>
      </c>
      <c r="J40" s="38"/>
      <c r="K40" s="38"/>
      <c r="L40" s="38"/>
      <c r="M40" s="38"/>
      <c r="N40" s="80"/>
      <c r="O40" s="80"/>
      <c r="P40" s="80"/>
      <c r="Q40" s="80"/>
      <c r="R40" s="80"/>
      <c r="S40" s="80"/>
      <c r="T40" s="80"/>
      <c r="U40" s="80"/>
      <c r="V40" s="80"/>
      <c r="W40" s="80"/>
      <c r="X40" s="80"/>
      <c r="Y40" s="80"/>
      <c r="Z40" s="79"/>
      <c r="AA40" s="80"/>
    </row>
    <row r="41" spans="1:27" ht="20.100000000000001" customHeight="1" x14ac:dyDescent="0.15">
      <c r="A41" s="55"/>
      <c r="B41" s="55"/>
      <c r="C41" s="83"/>
      <c r="D41" s="80"/>
      <c r="E41" s="80"/>
      <c r="F41" s="80"/>
      <c r="G41" s="80"/>
      <c r="H41" s="80"/>
      <c r="I41" s="86"/>
      <c r="J41" s="92" t="s">
        <v>47</v>
      </c>
      <c r="K41" s="82"/>
      <c r="L41" s="82"/>
      <c r="M41" s="82"/>
      <c r="N41" s="82"/>
      <c r="O41" s="82"/>
      <c r="P41" s="82"/>
      <c r="Q41" s="82"/>
      <c r="R41" s="82"/>
      <c r="S41" s="82"/>
      <c r="T41" s="82"/>
      <c r="U41" s="82"/>
      <c r="V41" s="82"/>
      <c r="W41" s="82"/>
      <c r="X41" s="82"/>
      <c r="Y41" s="82"/>
      <c r="Z41" s="93"/>
      <c r="AA41" s="80"/>
    </row>
    <row r="42" spans="1:27" ht="20.100000000000001" customHeight="1" x14ac:dyDescent="0.15">
      <c r="A42" s="55"/>
      <c r="B42" s="55"/>
      <c r="C42" s="94"/>
      <c r="D42" s="95"/>
      <c r="E42" s="95"/>
      <c r="F42" s="95"/>
      <c r="G42" s="95"/>
      <c r="H42" s="95"/>
      <c r="I42" s="96"/>
      <c r="J42" s="96"/>
      <c r="K42" s="97"/>
      <c r="L42" s="96"/>
      <c r="M42" s="96"/>
      <c r="N42" s="96"/>
      <c r="O42" s="96"/>
      <c r="P42" s="96"/>
      <c r="Q42" s="96"/>
      <c r="R42" s="96"/>
      <c r="S42" s="96"/>
      <c r="T42" s="96"/>
      <c r="U42" s="96"/>
      <c r="V42" s="96"/>
      <c r="W42" s="96"/>
      <c r="X42" s="96"/>
      <c r="Y42" s="96"/>
      <c r="Z42" s="98"/>
    </row>
    <row r="43" spans="1:27" ht="15" customHeight="1" x14ac:dyDescent="0.15">
      <c r="A43" s="55"/>
      <c r="B43" s="55"/>
      <c r="C43" s="80"/>
      <c r="D43" s="80"/>
      <c r="E43" s="80"/>
      <c r="F43" s="80"/>
      <c r="G43" s="80"/>
      <c r="H43" s="80"/>
      <c r="I43" s="99"/>
      <c r="J43" s="100"/>
      <c r="K43" s="100"/>
      <c r="L43" s="100"/>
      <c r="M43" s="100"/>
      <c r="N43" s="100"/>
      <c r="O43" s="100"/>
      <c r="P43" s="100"/>
      <c r="Q43" s="100"/>
      <c r="R43" s="100"/>
      <c r="S43" s="100"/>
      <c r="T43" s="100"/>
      <c r="U43" s="100"/>
      <c r="V43" s="100"/>
      <c r="W43" s="100"/>
      <c r="X43" s="100"/>
      <c r="Y43" s="100"/>
      <c r="Z43" s="80"/>
    </row>
    <row r="44" spans="1:27" ht="15.75" hidden="1" customHeight="1" x14ac:dyDescent="0.15">
      <c r="A44" s="55"/>
      <c r="B44" s="55"/>
      <c r="C44" s="80"/>
      <c r="D44" s="80"/>
      <c r="E44" s="80"/>
      <c r="F44" s="80"/>
      <c r="G44" s="80"/>
      <c r="H44" s="80"/>
      <c r="I44" s="100"/>
      <c r="J44" s="80"/>
      <c r="K44" s="80"/>
      <c r="L44" s="80"/>
      <c r="M44" s="80"/>
      <c r="N44" s="80"/>
      <c r="O44" s="80"/>
      <c r="P44" s="80"/>
      <c r="Q44" s="80"/>
      <c r="R44" s="80"/>
      <c r="S44" s="80"/>
      <c r="T44" s="80"/>
      <c r="U44" s="80"/>
      <c r="V44" s="80"/>
      <c r="W44" s="80"/>
      <c r="X44" s="80"/>
      <c r="Y44" s="80"/>
      <c r="Z44" s="80"/>
    </row>
    <row r="45" spans="1:27" ht="15.75" hidden="1" customHeight="1" x14ac:dyDescent="0.15">
      <c r="A45" s="55"/>
      <c r="B45" s="55"/>
      <c r="C45" s="80"/>
      <c r="D45" s="80"/>
      <c r="E45" s="80"/>
      <c r="F45" s="80"/>
      <c r="G45" s="80"/>
      <c r="H45" s="80"/>
      <c r="I45" s="100"/>
      <c r="J45" s="80"/>
      <c r="K45" s="80"/>
      <c r="L45" s="80"/>
      <c r="M45" s="80"/>
      <c r="N45" s="80"/>
      <c r="O45" s="80"/>
      <c r="P45" s="80"/>
      <c r="Q45" s="80"/>
      <c r="R45" s="80"/>
      <c r="S45" s="80"/>
      <c r="T45" s="80"/>
      <c r="U45" s="80"/>
      <c r="V45" s="80"/>
      <c r="W45" s="80"/>
      <c r="X45" s="80"/>
      <c r="Y45" s="80"/>
      <c r="Z45" s="80"/>
    </row>
    <row r="46" spans="1:27" ht="15.75" hidden="1" customHeight="1" x14ac:dyDescent="0.15">
      <c r="A46" s="55"/>
      <c r="B46" s="55"/>
      <c r="C46" s="80"/>
      <c r="D46" s="80"/>
      <c r="E46" s="80"/>
      <c r="F46" s="80"/>
      <c r="G46" s="80"/>
      <c r="H46" s="80"/>
      <c r="I46" s="100"/>
      <c r="J46" s="80"/>
      <c r="K46" s="80"/>
      <c r="L46" s="80"/>
      <c r="M46" s="80"/>
      <c r="N46" s="80"/>
      <c r="O46" s="80"/>
      <c r="P46" s="80"/>
      <c r="Q46" s="80"/>
      <c r="R46" s="80"/>
      <c r="S46" s="80"/>
      <c r="T46" s="80"/>
      <c r="U46" s="80"/>
      <c r="V46" s="80"/>
      <c r="W46" s="80"/>
      <c r="X46" s="80"/>
      <c r="Y46" s="80"/>
      <c r="Z46" s="80"/>
    </row>
    <row r="47" spans="1:27" ht="15.75" hidden="1" customHeight="1" x14ac:dyDescent="0.15">
      <c r="A47" s="55"/>
      <c r="B47" s="55"/>
      <c r="C47" s="80"/>
      <c r="D47" s="80"/>
      <c r="E47" s="80"/>
      <c r="F47" s="80"/>
      <c r="G47" s="80"/>
      <c r="H47" s="80"/>
      <c r="I47" s="100"/>
      <c r="J47" s="80"/>
      <c r="K47" s="80"/>
      <c r="L47" s="80"/>
      <c r="M47" s="80"/>
      <c r="N47" s="80"/>
      <c r="O47" s="80"/>
      <c r="P47" s="80"/>
      <c r="Q47" s="80"/>
      <c r="R47" s="80"/>
      <c r="S47" s="80"/>
      <c r="T47" s="80"/>
      <c r="U47" s="80"/>
      <c r="V47" s="80"/>
      <c r="W47" s="80"/>
      <c r="X47" s="80"/>
      <c r="Y47" s="80"/>
      <c r="Z47" s="80"/>
    </row>
    <row r="48" spans="1:27" ht="15.75" hidden="1" customHeight="1" x14ac:dyDescent="0.15">
      <c r="A48" s="55"/>
      <c r="B48" s="55"/>
      <c r="C48" s="80"/>
      <c r="D48" s="80"/>
      <c r="E48" s="80"/>
      <c r="F48" s="80"/>
      <c r="G48" s="80"/>
      <c r="H48" s="80"/>
      <c r="I48" s="100"/>
      <c r="J48" s="80"/>
      <c r="K48" s="80"/>
      <c r="L48" s="80"/>
      <c r="M48" s="80"/>
      <c r="N48" s="80"/>
      <c r="O48" s="80"/>
      <c r="P48" s="80"/>
      <c r="Q48" s="80"/>
      <c r="R48" s="80"/>
      <c r="S48" s="80"/>
      <c r="T48" s="80"/>
      <c r="U48" s="80"/>
      <c r="V48" s="80"/>
      <c r="W48" s="80"/>
      <c r="X48" s="80"/>
      <c r="Y48" s="80"/>
      <c r="Z48" s="80"/>
    </row>
    <row r="49" spans="1:26" ht="15.75" hidden="1" customHeight="1" x14ac:dyDescent="0.15">
      <c r="A49" s="55"/>
      <c r="B49" s="55"/>
      <c r="C49" s="80"/>
      <c r="D49" s="80"/>
      <c r="E49" s="80"/>
      <c r="F49" s="80"/>
      <c r="G49" s="80"/>
      <c r="H49" s="80"/>
      <c r="I49" s="100"/>
      <c r="J49" s="80"/>
      <c r="K49" s="80"/>
      <c r="L49" s="80"/>
      <c r="M49" s="80"/>
      <c r="N49" s="80"/>
      <c r="O49" s="80"/>
      <c r="P49" s="80"/>
      <c r="Q49" s="80"/>
      <c r="R49" s="80"/>
      <c r="S49" s="80"/>
      <c r="T49" s="80"/>
      <c r="U49" s="80"/>
      <c r="V49" s="80"/>
      <c r="W49" s="80"/>
      <c r="X49" s="80"/>
      <c r="Y49" s="80"/>
      <c r="Z49" s="80"/>
    </row>
    <row r="50" spans="1:26" ht="15.75" hidden="1" customHeight="1" x14ac:dyDescent="0.15">
      <c r="A50" s="55"/>
      <c r="B50" s="55"/>
      <c r="C50" s="80"/>
      <c r="D50" s="80"/>
      <c r="E50" s="80"/>
      <c r="F50" s="80"/>
      <c r="G50" s="80"/>
      <c r="H50" s="80"/>
      <c r="I50" s="100"/>
      <c r="J50" s="80"/>
      <c r="K50" s="80"/>
      <c r="L50" s="80"/>
      <c r="M50" s="80"/>
      <c r="N50" s="80"/>
      <c r="O50" s="80"/>
      <c r="P50" s="80"/>
      <c r="Q50" s="80"/>
      <c r="R50" s="80"/>
      <c r="S50" s="80"/>
      <c r="T50" s="80"/>
      <c r="U50" s="80"/>
      <c r="V50" s="80"/>
      <c r="W50" s="80"/>
      <c r="X50" s="80"/>
      <c r="Y50" s="80"/>
      <c r="Z50" s="80"/>
    </row>
    <row r="51" spans="1:26" ht="15.75" hidden="1" customHeight="1" x14ac:dyDescent="0.15">
      <c r="A51" s="55"/>
      <c r="B51" s="55"/>
      <c r="C51" s="80"/>
      <c r="D51" s="80"/>
      <c r="E51" s="80"/>
      <c r="F51" s="80"/>
      <c r="G51" s="80"/>
      <c r="H51" s="80"/>
      <c r="I51" s="100"/>
      <c r="J51" s="80"/>
      <c r="K51" s="80"/>
      <c r="L51" s="80"/>
      <c r="M51" s="80"/>
      <c r="N51" s="80"/>
      <c r="O51" s="80"/>
      <c r="P51" s="80"/>
      <c r="Q51" s="80"/>
      <c r="R51" s="80"/>
      <c r="S51" s="80"/>
      <c r="T51" s="80"/>
      <c r="U51" s="80"/>
      <c r="V51" s="80"/>
      <c r="W51" s="80"/>
      <c r="X51" s="80"/>
      <c r="Y51" s="80"/>
      <c r="Z51" s="80"/>
    </row>
    <row r="52" spans="1:26" ht="15.75" hidden="1" customHeight="1" x14ac:dyDescent="0.15">
      <c r="A52" s="55"/>
      <c r="B52" s="55"/>
      <c r="C52" s="80"/>
      <c r="D52" s="80"/>
      <c r="E52" s="80"/>
      <c r="F52" s="80"/>
      <c r="G52" s="80"/>
      <c r="H52" s="80"/>
      <c r="I52" s="100"/>
      <c r="J52" s="80"/>
      <c r="K52" s="80"/>
      <c r="L52" s="80"/>
      <c r="M52" s="80"/>
      <c r="N52" s="80"/>
      <c r="O52" s="80"/>
      <c r="P52" s="80"/>
      <c r="Q52" s="80"/>
      <c r="R52" s="80"/>
      <c r="S52" s="80"/>
      <c r="T52" s="80"/>
      <c r="U52" s="80"/>
      <c r="V52" s="80"/>
      <c r="W52" s="80"/>
      <c r="X52" s="80"/>
      <c r="Y52" s="80"/>
      <c r="Z52" s="80"/>
    </row>
    <row r="53" spans="1:26" ht="15.75" hidden="1" customHeight="1" x14ac:dyDescent="0.15">
      <c r="A53" s="55"/>
      <c r="B53" s="55"/>
      <c r="C53" s="80"/>
      <c r="D53" s="80"/>
      <c r="E53" s="80"/>
      <c r="F53" s="80"/>
      <c r="G53" s="80"/>
      <c r="H53" s="80"/>
      <c r="I53" s="100"/>
      <c r="J53" s="80"/>
      <c r="K53" s="80"/>
      <c r="L53" s="80"/>
      <c r="M53" s="80"/>
      <c r="N53" s="80"/>
      <c r="O53" s="80"/>
      <c r="P53" s="80"/>
      <c r="Q53" s="80"/>
      <c r="R53" s="80"/>
      <c r="S53" s="80"/>
      <c r="T53" s="80"/>
      <c r="U53" s="80"/>
      <c r="V53" s="80"/>
      <c r="W53" s="80"/>
      <c r="X53" s="80"/>
      <c r="Y53" s="80"/>
      <c r="Z53" s="80"/>
    </row>
    <row r="54" spans="1:26" ht="15.75" hidden="1" customHeight="1" x14ac:dyDescent="0.15">
      <c r="A54" s="55"/>
      <c r="B54" s="55"/>
      <c r="C54" s="80"/>
      <c r="D54" s="80"/>
      <c r="E54" s="80"/>
      <c r="F54" s="80"/>
      <c r="G54" s="80"/>
      <c r="H54" s="80"/>
      <c r="I54" s="100"/>
      <c r="J54" s="80"/>
      <c r="K54" s="80"/>
      <c r="L54" s="80"/>
      <c r="M54" s="80"/>
      <c r="N54" s="80"/>
      <c r="O54" s="80"/>
      <c r="P54" s="80"/>
      <c r="Q54" s="80"/>
      <c r="R54" s="80"/>
      <c r="S54" s="80"/>
      <c r="T54" s="80"/>
      <c r="U54" s="80"/>
      <c r="V54" s="80"/>
      <c r="W54" s="80"/>
      <c r="X54" s="80"/>
      <c r="Y54" s="80"/>
      <c r="Z54" s="80"/>
    </row>
    <row r="55" spans="1:26" ht="15.75" hidden="1" customHeight="1" x14ac:dyDescent="0.15">
      <c r="A55" s="55"/>
      <c r="B55" s="55"/>
      <c r="C55" s="80"/>
      <c r="D55" s="80"/>
      <c r="E55" s="80"/>
      <c r="F55" s="80"/>
      <c r="G55" s="80"/>
      <c r="H55" s="80"/>
      <c r="I55" s="100"/>
      <c r="J55" s="80"/>
      <c r="K55" s="80"/>
      <c r="L55" s="80"/>
      <c r="M55" s="80"/>
      <c r="N55" s="80"/>
      <c r="O55" s="80"/>
      <c r="P55" s="80"/>
      <c r="Q55" s="80"/>
      <c r="R55" s="80"/>
      <c r="S55" s="80"/>
      <c r="T55" s="80"/>
      <c r="U55" s="80"/>
      <c r="V55" s="80"/>
      <c r="W55" s="80"/>
      <c r="X55" s="80"/>
      <c r="Y55" s="80"/>
      <c r="Z55" s="80"/>
    </row>
    <row r="56" spans="1:26" ht="15.75" hidden="1" customHeight="1" x14ac:dyDescent="0.15">
      <c r="A56" s="55"/>
      <c r="B56" s="55"/>
      <c r="C56" s="80"/>
      <c r="D56" s="80"/>
      <c r="E56" s="80"/>
      <c r="F56" s="80"/>
      <c r="G56" s="80"/>
      <c r="H56" s="80"/>
      <c r="I56" s="100"/>
      <c r="J56" s="80"/>
      <c r="K56" s="80"/>
      <c r="L56" s="80"/>
      <c r="M56" s="80"/>
      <c r="N56" s="80"/>
      <c r="O56" s="80"/>
      <c r="P56" s="80"/>
      <c r="Q56" s="80"/>
      <c r="R56" s="80"/>
      <c r="S56" s="80"/>
      <c r="T56" s="80"/>
      <c r="U56" s="80"/>
      <c r="V56" s="80"/>
      <c r="W56" s="80"/>
      <c r="X56" s="80"/>
      <c r="Y56" s="80"/>
      <c r="Z56" s="80"/>
    </row>
    <row r="57" spans="1:26" ht="15.75" hidden="1" customHeight="1" x14ac:dyDescent="0.15">
      <c r="A57" s="55"/>
      <c r="B57" s="55"/>
      <c r="C57" s="80"/>
      <c r="D57" s="80"/>
      <c r="E57" s="80"/>
      <c r="F57" s="80"/>
      <c r="G57" s="80"/>
      <c r="H57" s="80"/>
      <c r="I57" s="100"/>
      <c r="J57" s="80"/>
      <c r="K57" s="80"/>
      <c r="L57" s="80"/>
      <c r="M57" s="80"/>
      <c r="N57" s="80"/>
      <c r="O57" s="80"/>
      <c r="P57" s="80"/>
      <c r="Q57" s="80"/>
      <c r="R57" s="80"/>
      <c r="S57" s="80"/>
      <c r="T57" s="80"/>
      <c r="U57" s="80"/>
      <c r="V57" s="80"/>
      <c r="W57" s="80"/>
      <c r="X57" s="80"/>
      <c r="Y57" s="80"/>
      <c r="Z57" s="80"/>
    </row>
    <row r="58" spans="1:26" ht="15.75" hidden="1" customHeight="1" x14ac:dyDescent="0.15">
      <c r="A58" s="55"/>
      <c r="B58" s="55"/>
      <c r="C58" s="80"/>
      <c r="D58" s="80"/>
      <c r="E58" s="80"/>
      <c r="F58" s="80"/>
      <c r="G58" s="80"/>
      <c r="H58" s="80"/>
      <c r="I58" s="100"/>
      <c r="J58" s="80"/>
      <c r="K58" s="80"/>
      <c r="L58" s="80"/>
      <c r="M58" s="80"/>
      <c r="N58" s="80"/>
      <c r="O58" s="80"/>
      <c r="P58" s="80"/>
      <c r="Q58" s="80"/>
      <c r="R58" s="80"/>
      <c r="S58" s="80"/>
      <c r="T58" s="80"/>
      <c r="U58" s="80"/>
      <c r="V58" s="80"/>
      <c r="W58" s="80"/>
      <c r="X58" s="80"/>
      <c r="Y58" s="80"/>
      <c r="Z58" s="80"/>
    </row>
    <row r="59" spans="1:26" ht="15" customHeight="1" x14ac:dyDescent="0.15">
      <c r="A59" s="55"/>
      <c r="B59" s="55"/>
      <c r="C59" s="80"/>
      <c r="D59" s="80"/>
      <c r="E59" s="80"/>
      <c r="F59" s="80"/>
      <c r="G59" s="80"/>
      <c r="H59" s="80"/>
      <c r="I59" s="100"/>
      <c r="J59" s="80"/>
      <c r="K59" s="80"/>
      <c r="L59" s="80"/>
      <c r="M59" s="80"/>
      <c r="N59" s="80"/>
      <c r="O59" s="80"/>
      <c r="P59" s="80"/>
      <c r="Q59" s="80"/>
      <c r="R59" s="80"/>
      <c r="S59" s="80"/>
      <c r="T59" s="80"/>
      <c r="U59" s="80"/>
      <c r="V59" s="80"/>
      <c r="W59" s="80"/>
      <c r="X59" s="80"/>
      <c r="Y59" s="80"/>
      <c r="Z59" s="80"/>
    </row>
    <row r="60" spans="1:26" ht="20.100000000000001" customHeight="1" x14ac:dyDescent="0.15">
      <c r="A60" s="55"/>
      <c r="B60" s="55"/>
      <c r="C60" s="67" t="s">
        <v>28</v>
      </c>
      <c r="D60" s="68"/>
      <c r="E60" s="68"/>
      <c r="F60" s="68"/>
      <c r="G60" s="68"/>
      <c r="H60" s="69"/>
      <c r="I60" s="101"/>
    </row>
    <row r="61" spans="1:26" ht="15" customHeight="1" x14ac:dyDescent="0.15">
      <c r="A61" s="55"/>
      <c r="B61" s="55"/>
      <c r="C61" s="70"/>
      <c r="D61" s="71"/>
      <c r="E61" s="71"/>
      <c r="F61" s="71"/>
      <c r="G61" s="71"/>
      <c r="H61" s="71"/>
      <c r="I61" s="72"/>
      <c r="J61" s="72"/>
      <c r="K61" s="72"/>
      <c r="L61" s="72"/>
      <c r="M61" s="72"/>
      <c r="N61" s="72"/>
      <c r="O61" s="72"/>
      <c r="P61" s="72"/>
      <c r="Q61" s="72"/>
      <c r="R61" s="72"/>
      <c r="S61" s="72"/>
      <c r="T61" s="72"/>
      <c r="U61" s="72"/>
      <c r="V61" s="72"/>
      <c r="W61" s="72"/>
      <c r="X61" s="72"/>
      <c r="Y61" s="72"/>
      <c r="Z61" s="73"/>
    </row>
    <row r="62" spans="1:26" ht="20.100000000000001" customHeight="1" x14ac:dyDescent="0.15">
      <c r="A62" s="55"/>
      <c r="B62" s="55"/>
      <c r="C62" s="70"/>
      <c r="D62" s="102" t="s">
        <v>29</v>
      </c>
      <c r="E62" s="102"/>
      <c r="F62" s="102"/>
      <c r="G62" s="102"/>
      <c r="H62" s="102"/>
      <c r="I62" s="102"/>
      <c r="J62" s="102"/>
      <c r="K62" s="102"/>
      <c r="L62" s="102"/>
      <c r="M62" s="102"/>
      <c r="N62" s="102"/>
      <c r="O62" s="102"/>
      <c r="P62" s="102"/>
      <c r="Q62" s="102"/>
      <c r="R62" s="102"/>
      <c r="S62" s="102"/>
      <c r="T62" s="102"/>
      <c r="U62" s="102"/>
      <c r="V62" s="102"/>
      <c r="W62" s="102"/>
      <c r="X62" s="102"/>
      <c r="Y62" s="102"/>
      <c r="Z62" s="79"/>
    </row>
    <row r="63" spans="1:26" ht="20.100000000000001" customHeight="1" x14ac:dyDescent="0.15">
      <c r="A63" s="55">
        <f>IF(AND($I63&lt;&gt;"しない", $I63&lt;&gt;"する"), 1001, 0)</f>
        <v>1001</v>
      </c>
      <c r="B63" s="55"/>
      <c r="C63" s="74"/>
      <c r="D63" s="75">
        <v>1</v>
      </c>
      <c r="E63" s="80" t="s">
        <v>30</v>
      </c>
      <c r="F63" s="80"/>
      <c r="G63" s="80"/>
      <c r="H63" s="80"/>
      <c r="I63" s="38"/>
      <c r="J63" s="38"/>
      <c r="K63" s="38"/>
      <c r="L63" s="38"/>
      <c r="M63" s="38"/>
      <c r="N63" s="80"/>
      <c r="O63" s="80"/>
      <c r="P63" s="80"/>
      <c r="Q63" s="80"/>
      <c r="R63" s="80"/>
      <c r="S63" s="80"/>
      <c r="T63" s="80"/>
      <c r="U63" s="80"/>
      <c r="V63" s="80"/>
      <c r="W63" s="80"/>
      <c r="X63" s="80"/>
      <c r="Y63" s="80"/>
      <c r="Z63" s="79"/>
    </row>
    <row r="64" spans="1:26" ht="20.100000000000001" customHeight="1" x14ac:dyDescent="0.15">
      <c r="A64" s="55"/>
      <c r="B64" s="55"/>
      <c r="C64" s="74"/>
      <c r="D64" s="80"/>
      <c r="E64" s="80"/>
      <c r="F64" s="80"/>
      <c r="G64" s="80"/>
      <c r="H64" s="80"/>
      <c r="I64" s="86"/>
      <c r="J64" s="82" t="s">
        <v>5</v>
      </c>
      <c r="K64" s="81"/>
      <c r="L64" s="81"/>
      <c r="M64" s="81"/>
      <c r="N64" s="81"/>
      <c r="O64" s="81"/>
      <c r="P64" s="81"/>
      <c r="Q64" s="81"/>
      <c r="R64" s="81"/>
      <c r="S64" s="81"/>
      <c r="T64" s="81"/>
      <c r="U64" s="81"/>
      <c r="V64" s="81"/>
      <c r="W64" s="81"/>
      <c r="X64" s="81"/>
      <c r="Y64" s="81"/>
      <c r="Z64" s="79"/>
    </row>
    <row r="65" spans="1:26" ht="20.100000000000001" hidden="1" customHeight="1" x14ac:dyDescent="0.15">
      <c r="A65" s="55"/>
      <c r="B65" s="55"/>
      <c r="C65" s="74"/>
      <c r="D65" s="80"/>
      <c r="E65" s="80"/>
      <c r="F65" s="80"/>
      <c r="G65" s="80"/>
      <c r="H65" s="80"/>
      <c r="I65" s="86"/>
      <c r="J65" s="81"/>
      <c r="K65" s="81"/>
      <c r="L65" s="81"/>
      <c r="M65" s="81"/>
      <c r="N65" s="81"/>
      <c r="O65" s="81"/>
      <c r="P65" s="81"/>
      <c r="Q65" s="81"/>
      <c r="R65" s="81"/>
      <c r="S65" s="81"/>
      <c r="T65" s="81"/>
      <c r="U65" s="81"/>
      <c r="V65" s="81"/>
      <c r="W65" s="81"/>
      <c r="X65" s="81"/>
      <c r="Y65" s="81"/>
      <c r="Z65" s="79"/>
    </row>
    <row r="66" spans="1:26" ht="20.100000000000001" hidden="1" customHeight="1" x14ac:dyDescent="0.15">
      <c r="A66" s="55"/>
      <c r="B66" s="55"/>
      <c r="C66" s="74"/>
      <c r="D66" s="80"/>
      <c r="E66" s="80"/>
      <c r="F66" s="80"/>
      <c r="G66" s="80"/>
      <c r="H66" s="80"/>
      <c r="I66" s="86"/>
      <c r="J66" s="81"/>
      <c r="K66" s="81"/>
      <c r="L66" s="81"/>
      <c r="M66" s="81"/>
      <c r="N66" s="81"/>
      <c r="O66" s="81"/>
      <c r="P66" s="81"/>
      <c r="Q66" s="81"/>
      <c r="R66" s="81"/>
      <c r="S66" s="81"/>
      <c r="T66" s="81"/>
      <c r="U66" s="81"/>
      <c r="V66" s="81"/>
      <c r="W66" s="81"/>
      <c r="X66" s="81"/>
      <c r="Y66" s="81"/>
      <c r="Z66" s="79"/>
    </row>
    <row r="67" spans="1:26" ht="20.100000000000001" hidden="1" customHeight="1" x14ac:dyDescent="0.15">
      <c r="A67" s="55"/>
      <c r="B67" s="55"/>
      <c r="C67" s="74"/>
      <c r="D67" s="80"/>
      <c r="E67" s="80"/>
      <c r="F67" s="80"/>
      <c r="G67" s="80"/>
      <c r="H67" s="80"/>
      <c r="I67" s="86"/>
      <c r="J67" s="81"/>
      <c r="K67" s="81"/>
      <c r="L67" s="81"/>
      <c r="M67" s="81"/>
      <c r="N67" s="81"/>
      <c r="O67" s="81"/>
      <c r="P67" s="81"/>
      <c r="Q67" s="81"/>
      <c r="R67" s="81"/>
      <c r="S67" s="81"/>
      <c r="T67" s="81"/>
      <c r="U67" s="81"/>
      <c r="V67" s="81"/>
      <c r="W67" s="81"/>
      <c r="X67" s="81"/>
      <c r="Y67" s="81"/>
      <c r="Z67" s="79"/>
    </row>
    <row r="68" spans="1:26" ht="20.100000000000001" hidden="1" customHeight="1" x14ac:dyDescent="0.15">
      <c r="A68" s="55"/>
      <c r="B68" s="55"/>
      <c r="C68" s="74"/>
      <c r="D68" s="80"/>
      <c r="E68" s="80"/>
      <c r="F68" s="80"/>
      <c r="G68" s="80"/>
      <c r="H68" s="80"/>
      <c r="I68" s="86"/>
      <c r="J68" s="81"/>
      <c r="K68" s="81"/>
      <c r="L68" s="81"/>
      <c r="M68" s="81"/>
      <c r="N68" s="81"/>
      <c r="O68" s="81"/>
      <c r="P68" s="81"/>
      <c r="Q68" s="81"/>
      <c r="R68" s="81"/>
      <c r="S68" s="81"/>
      <c r="T68" s="81"/>
      <c r="U68" s="81"/>
      <c r="V68" s="81"/>
      <c r="W68" s="81"/>
      <c r="X68" s="81"/>
      <c r="Y68" s="81"/>
      <c r="Z68" s="79"/>
    </row>
    <row r="69" spans="1:26" ht="20.100000000000001" customHeight="1" x14ac:dyDescent="0.15">
      <c r="A69" s="55">
        <f>IF(OR(AND($I63="する",TRIM($I69)=""),AND($I63="しない",NOT(ISBLANK($I69)))), 1001, 0)</f>
        <v>0</v>
      </c>
      <c r="B69" s="55"/>
      <c r="C69" s="74"/>
      <c r="D69" s="75">
        <v>2</v>
      </c>
      <c r="E69" s="50" t="s">
        <v>9</v>
      </c>
      <c r="I69" s="40"/>
      <c r="J69" s="41"/>
      <c r="K69" s="41"/>
      <c r="L69" s="41"/>
      <c r="M69" s="41"/>
      <c r="N69" s="80"/>
      <c r="O69" s="80"/>
      <c r="P69" s="80"/>
      <c r="Q69" s="80"/>
      <c r="R69" s="80"/>
      <c r="S69" s="80"/>
      <c r="T69" s="80"/>
      <c r="U69" s="80"/>
      <c r="V69" s="80"/>
      <c r="W69" s="80"/>
      <c r="X69" s="80"/>
      <c r="Y69" s="80"/>
      <c r="Z69" s="79"/>
    </row>
    <row r="70" spans="1:26" ht="20.100000000000001" customHeight="1" x14ac:dyDescent="0.15">
      <c r="A70" s="55"/>
      <c r="B70" s="55"/>
      <c r="C70" s="74"/>
      <c r="D70" s="75"/>
      <c r="E70" s="80"/>
      <c r="F70" s="80"/>
      <c r="G70" s="80"/>
      <c r="H70" s="80"/>
      <c r="I70" s="77"/>
      <c r="J70" s="82" t="s">
        <v>578</v>
      </c>
      <c r="K70" s="81"/>
      <c r="L70" s="81"/>
      <c r="M70" s="81"/>
      <c r="N70" s="81"/>
      <c r="O70" s="81"/>
      <c r="P70" s="81"/>
      <c r="Q70" s="81"/>
      <c r="R70" s="81"/>
      <c r="S70" s="81"/>
      <c r="T70" s="81"/>
      <c r="U70" s="81"/>
      <c r="V70" s="81"/>
      <c r="W70" s="81"/>
      <c r="X70" s="81"/>
      <c r="Y70" s="81"/>
      <c r="Z70" s="79"/>
    </row>
    <row r="71" spans="1:26" ht="20.100000000000001" customHeight="1" x14ac:dyDescent="0.15">
      <c r="A71" s="55">
        <f>IF(OR(AND($I63="する",AND($I71&lt;&gt;"", OR(ISERROR(FIND("@"&amp;LEFT($I71,3)&amp;"@", 都道府県3))=FALSE, ISERROR(FIND("@"&amp;LEFT($I71,4)&amp;"@",都道府県4))=FALSE))=FALSE),AND($I63="しない",NOT(ISBLANK($I71)))), 1001, 0)</f>
        <v>0</v>
      </c>
      <c r="B71" s="55"/>
      <c r="C71" s="74"/>
      <c r="D71" s="75">
        <v>3</v>
      </c>
      <c r="E71" s="50" t="s">
        <v>10</v>
      </c>
      <c r="I71" s="42"/>
      <c r="J71" s="42"/>
      <c r="K71" s="42"/>
      <c r="L71" s="42"/>
      <c r="M71" s="42"/>
      <c r="N71" s="42"/>
      <c r="O71" s="42"/>
      <c r="P71" s="42"/>
      <c r="Q71" s="43"/>
      <c r="R71" s="42"/>
      <c r="S71" s="42"/>
      <c r="T71" s="42"/>
      <c r="U71" s="42"/>
      <c r="V71" s="42"/>
      <c r="W71" s="42"/>
      <c r="X71" s="42"/>
      <c r="Y71" s="42"/>
      <c r="Z71" s="79"/>
    </row>
    <row r="72" spans="1:26" ht="20.100000000000001" customHeight="1" x14ac:dyDescent="0.15">
      <c r="A72" s="55"/>
      <c r="B72" s="55"/>
      <c r="C72" s="74"/>
      <c r="D72" s="75"/>
      <c r="E72" s="80"/>
      <c r="F72" s="80"/>
      <c r="G72" s="80"/>
      <c r="H72" s="80"/>
      <c r="I72" s="77"/>
      <c r="J72" s="82" t="s">
        <v>11</v>
      </c>
      <c r="K72" s="81"/>
      <c r="L72" s="81"/>
      <c r="M72" s="81"/>
      <c r="N72" s="81"/>
      <c r="O72" s="81"/>
      <c r="P72" s="81"/>
      <c r="Q72" s="81"/>
      <c r="R72" s="81"/>
      <c r="S72" s="81"/>
      <c r="T72" s="81"/>
      <c r="U72" s="81"/>
      <c r="V72" s="81"/>
      <c r="W72" s="81"/>
      <c r="X72" s="81"/>
      <c r="Y72" s="81"/>
      <c r="Z72" s="79"/>
    </row>
    <row r="73" spans="1:26" ht="20.100000000000001" customHeight="1" x14ac:dyDescent="0.15">
      <c r="A73" s="55">
        <f>IF(OR(AND($I63="する",TRIM($I73)=""),AND($I63="しない",NOT(ISBLANK($I73)))), 1001, 0)</f>
        <v>0</v>
      </c>
      <c r="B73" s="55"/>
      <c r="C73" s="74"/>
      <c r="D73" s="75">
        <v>4</v>
      </c>
      <c r="E73" s="50" t="s">
        <v>12</v>
      </c>
      <c r="I73" s="38"/>
      <c r="J73" s="38"/>
      <c r="K73" s="38"/>
      <c r="L73" s="38"/>
      <c r="M73" s="38"/>
      <c r="N73" s="38"/>
      <c r="O73" s="38"/>
      <c r="P73" s="38"/>
      <c r="Q73" s="39"/>
      <c r="R73" s="38"/>
      <c r="S73" s="38"/>
      <c r="T73" s="38"/>
      <c r="U73" s="38"/>
      <c r="V73" s="38"/>
      <c r="W73" s="38"/>
      <c r="X73" s="38"/>
      <c r="Y73" s="38"/>
      <c r="Z73" s="79"/>
    </row>
    <row r="74" spans="1:26" ht="30" customHeight="1" x14ac:dyDescent="0.15">
      <c r="A74" s="55"/>
      <c r="B74" s="55"/>
      <c r="C74" s="83"/>
      <c r="D74" s="80"/>
      <c r="I74" s="77"/>
      <c r="J74" s="103" t="s">
        <v>491</v>
      </c>
      <c r="K74" s="103"/>
      <c r="L74" s="103"/>
      <c r="M74" s="103"/>
      <c r="N74" s="103"/>
      <c r="O74" s="103"/>
      <c r="P74" s="103"/>
      <c r="Q74" s="103"/>
      <c r="R74" s="103"/>
      <c r="S74" s="103"/>
      <c r="T74" s="103"/>
      <c r="U74" s="103"/>
      <c r="V74" s="103"/>
      <c r="W74" s="103"/>
      <c r="X74" s="103"/>
      <c r="Y74" s="103"/>
      <c r="Z74" s="79"/>
    </row>
    <row r="75" spans="1:26" ht="20.100000000000001" customHeight="1" x14ac:dyDescent="0.15">
      <c r="A75" s="55">
        <f>IF(OR(AND($I63="する",TRIM($I75)=""),AND($I63="しない",NOT(ISBLANK($I75)))), 1001, 0)</f>
        <v>0</v>
      </c>
      <c r="B75" s="55"/>
      <c r="C75" s="74"/>
      <c r="D75" s="75">
        <v>5</v>
      </c>
      <c r="E75" s="50" t="s">
        <v>13</v>
      </c>
      <c r="I75" s="38"/>
      <c r="J75" s="38"/>
      <c r="K75" s="38"/>
      <c r="L75" s="38"/>
      <c r="M75" s="38"/>
      <c r="N75" s="38"/>
      <c r="O75" s="38"/>
      <c r="P75" s="38"/>
      <c r="Q75" s="38"/>
      <c r="R75" s="38"/>
      <c r="S75" s="38"/>
      <c r="T75" s="38"/>
      <c r="U75" s="38"/>
      <c r="V75" s="38"/>
      <c r="W75" s="38"/>
      <c r="X75" s="38"/>
      <c r="Y75" s="38"/>
      <c r="Z75" s="79"/>
    </row>
    <row r="76" spans="1:26" ht="30" customHeight="1" x14ac:dyDescent="0.15">
      <c r="A76" s="55"/>
      <c r="B76" s="55"/>
      <c r="C76" s="83"/>
      <c r="D76" s="80"/>
      <c r="E76" s="80"/>
      <c r="F76" s="80"/>
      <c r="G76" s="80"/>
      <c r="H76" s="80"/>
      <c r="I76" s="77"/>
      <c r="J76" s="103" t="s">
        <v>492</v>
      </c>
      <c r="K76" s="103"/>
      <c r="L76" s="103"/>
      <c r="M76" s="103"/>
      <c r="N76" s="103"/>
      <c r="O76" s="103"/>
      <c r="P76" s="103"/>
      <c r="Q76" s="103"/>
      <c r="R76" s="103"/>
      <c r="S76" s="103"/>
      <c r="T76" s="103"/>
      <c r="U76" s="103"/>
      <c r="V76" s="103"/>
      <c r="W76" s="103"/>
      <c r="X76" s="103"/>
      <c r="Y76" s="103"/>
      <c r="Z76" s="79"/>
    </row>
    <row r="77" spans="1:26" ht="20.100000000000001" customHeight="1" x14ac:dyDescent="0.15">
      <c r="A77" s="55">
        <f>IF(OR(AND($I63="する",TRIM($I77)=""),AND($I63="しない",NOT(ISBLANK($I77)))), 1001, 0)</f>
        <v>0</v>
      </c>
      <c r="B77" s="55"/>
      <c r="C77" s="74"/>
      <c r="D77" s="75">
        <v>6</v>
      </c>
      <c r="E77" s="50" t="s">
        <v>31</v>
      </c>
      <c r="I77" s="38"/>
      <c r="J77" s="38"/>
      <c r="K77" s="38"/>
      <c r="L77" s="38"/>
      <c r="M77" s="38"/>
      <c r="N77" s="38"/>
      <c r="O77" s="38"/>
      <c r="P77" s="38"/>
      <c r="Q77" s="38"/>
      <c r="R77" s="38"/>
      <c r="S77" s="38"/>
      <c r="T77" s="38"/>
      <c r="U77" s="38"/>
      <c r="V77" s="38"/>
      <c r="W77" s="38"/>
      <c r="X77" s="38"/>
      <c r="Y77" s="38"/>
      <c r="Z77" s="79"/>
    </row>
    <row r="78" spans="1:26" ht="20.100000000000001" customHeight="1" x14ac:dyDescent="0.15">
      <c r="A78" s="55"/>
      <c r="B78" s="55"/>
      <c r="C78" s="83"/>
      <c r="D78" s="80"/>
      <c r="E78" s="80"/>
      <c r="F78" s="80"/>
      <c r="G78" s="80"/>
      <c r="H78" s="80"/>
      <c r="I78" s="77"/>
      <c r="J78" s="92" t="s">
        <v>32</v>
      </c>
      <c r="K78" s="81"/>
      <c r="L78" s="81"/>
      <c r="M78" s="81"/>
      <c r="N78" s="81"/>
      <c r="O78" s="81"/>
      <c r="P78" s="81"/>
      <c r="Q78" s="81"/>
      <c r="R78" s="81"/>
      <c r="S78" s="81"/>
      <c r="T78" s="81"/>
      <c r="U78" s="81"/>
      <c r="V78" s="81"/>
      <c r="W78" s="81"/>
      <c r="X78" s="81"/>
      <c r="Y78" s="81"/>
      <c r="Z78" s="79"/>
    </row>
    <row r="79" spans="1:26" ht="20.100000000000001" customHeight="1" x14ac:dyDescent="0.15">
      <c r="A79" s="55">
        <f>IF(OR(AND($I63="する",OR(TRIM($I79)="", NOT(OR(IFERROR(SEARCH(" ",$I79),0)&gt;0, IFERROR(SEARCH("　",$I79),0)&gt;0)))),AND($I63="しない",NOT(ISBLANK($I79)))), 1001, 0)</f>
        <v>0</v>
      </c>
      <c r="B79" s="55"/>
      <c r="C79" s="74"/>
      <c r="D79" s="75">
        <v>7</v>
      </c>
      <c r="E79" s="50" t="s">
        <v>33</v>
      </c>
      <c r="I79" s="38"/>
      <c r="J79" s="38"/>
      <c r="K79" s="38"/>
      <c r="L79" s="38"/>
      <c r="M79" s="38"/>
      <c r="N79" s="38"/>
      <c r="O79" s="38"/>
      <c r="P79" s="38"/>
      <c r="Q79" s="38"/>
      <c r="R79" s="38"/>
      <c r="S79" s="38"/>
      <c r="T79" s="38"/>
      <c r="U79" s="38"/>
      <c r="V79" s="38"/>
      <c r="W79" s="38"/>
      <c r="X79" s="38"/>
      <c r="Y79" s="38"/>
      <c r="Z79" s="79"/>
    </row>
    <row r="80" spans="1:26" ht="20.100000000000001" customHeight="1" x14ac:dyDescent="0.15">
      <c r="A80" s="55"/>
      <c r="B80" s="55"/>
      <c r="C80" s="83"/>
      <c r="D80" s="80"/>
      <c r="E80" s="104" t="s">
        <v>34</v>
      </c>
      <c r="F80" s="80"/>
      <c r="G80" s="80"/>
      <c r="H80" s="80"/>
      <c r="I80" s="86"/>
      <c r="J80" s="82" t="s">
        <v>17</v>
      </c>
      <c r="K80" s="82"/>
      <c r="L80" s="82"/>
      <c r="M80" s="82"/>
      <c r="N80" s="82"/>
      <c r="O80" s="82"/>
      <c r="P80" s="82"/>
      <c r="Q80" s="82"/>
      <c r="R80" s="82"/>
      <c r="S80" s="82"/>
      <c r="T80" s="82"/>
      <c r="U80" s="82"/>
      <c r="V80" s="82"/>
      <c r="W80" s="82"/>
      <c r="X80" s="82"/>
      <c r="Y80" s="82"/>
      <c r="Z80" s="79"/>
    </row>
    <row r="81" spans="1:27" ht="20.100000000000001" customHeight="1" x14ac:dyDescent="0.15">
      <c r="A81" s="55">
        <f>IF(OR(AND($I63="する",OR(TRIM($I81)="", NOT(OR(IFERROR(SEARCH(" ",$I81),0)&gt;0, IFERROR(SEARCH("　",$I81),0)&gt;0)))),AND($I63="しない",NOT(ISBLANK($I81)))), 1001, 0)</f>
        <v>0</v>
      </c>
      <c r="B81" s="55"/>
      <c r="C81" s="74"/>
      <c r="D81" s="75">
        <v>8</v>
      </c>
      <c r="E81" s="50" t="s">
        <v>33</v>
      </c>
      <c r="I81" s="38"/>
      <c r="J81" s="38"/>
      <c r="K81" s="38"/>
      <c r="L81" s="38"/>
      <c r="M81" s="38"/>
      <c r="N81" s="38"/>
      <c r="O81" s="38"/>
      <c r="P81" s="38"/>
      <c r="Q81" s="38"/>
      <c r="R81" s="38"/>
      <c r="S81" s="38"/>
      <c r="T81" s="38"/>
      <c r="U81" s="38"/>
      <c r="V81" s="38"/>
      <c r="W81" s="38"/>
      <c r="X81" s="38"/>
      <c r="Y81" s="38"/>
      <c r="Z81" s="79"/>
    </row>
    <row r="82" spans="1:27" ht="20.100000000000001" customHeight="1" x14ac:dyDescent="0.15">
      <c r="A82" s="55"/>
      <c r="B82" s="55"/>
      <c r="C82" s="83"/>
      <c r="D82" s="80"/>
      <c r="E82" s="80"/>
      <c r="F82" s="80"/>
      <c r="G82" s="80"/>
      <c r="H82" s="80"/>
      <c r="I82" s="86"/>
      <c r="J82" s="82" t="s">
        <v>19</v>
      </c>
      <c r="K82" s="82"/>
      <c r="L82" s="82"/>
      <c r="M82" s="82"/>
      <c r="N82" s="82"/>
      <c r="O82" s="82"/>
      <c r="P82" s="82"/>
      <c r="Q82" s="82"/>
      <c r="R82" s="82"/>
      <c r="S82" s="82"/>
      <c r="T82" s="82"/>
      <c r="U82" s="82"/>
      <c r="V82" s="82"/>
      <c r="W82" s="82"/>
      <c r="X82" s="82"/>
      <c r="Y82" s="82"/>
      <c r="Z82" s="79"/>
    </row>
    <row r="83" spans="1:27" ht="20.100000000000001" customHeight="1" x14ac:dyDescent="0.15">
      <c r="A83" s="55">
        <f>IF(OR(AND($I63="する",NOT(AND(TRIM($I83)&lt;&gt;"",ISNUMBER(VALUE(SUBSTITUTE($I83,"-",""))),IFERROR(SEARCH("-",$I83),0)&gt;0))), AND($I63="しない",NOT(ISBLANK($I83)))), 1001, 0)</f>
        <v>0</v>
      </c>
      <c r="B83" s="55"/>
      <c r="C83" s="74"/>
      <c r="D83" s="75">
        <v>9</v>
      </c>
      <c r="E83" s="50" t="s">
        <v>20</v>
      </c>
      <c r="I83" s="38"/>
      <c r="J83" s="38"/>
      <c r="K83" s="38"/>
      <c r="L83" s="38"/>
      <c r="M83" s="38"/>
      <c r="O83" s="87" t="s">
        <v>21</v>
      </c>
      <c r="P83" s="1"/>
      <c r="Q83" s="50" t="s">
        <v>22</v>
      </c>
      <c r="Y83" s="81"/>
      <c r="Z83" s="79"/>
    </row>
    <row r="84" spans="1:27" ht="20.100000000000001" customHeight="1" x14ac:dyDescent="0.15">
      <c r="A84" s="55">
        <f>IF(AND($I63="しない",NOT(ISBLANK($P83))), 1001, 0)</f>
        <v>0</v>
      </c>
      <c r="B84" s="55"/>
      <c r="C84" s="83"/>
      <c r="D84" s="80"/>
      <c r="E84" s="80"/>
      <c r="F84" s="80"/>
      <c r="G84" s="80"/>
      <c r="H84" s="80"/>
      <c r="I84" s="77"/>
      <c r="J84" s="82" t="s">
        <v>23</v>
      </c>
      <c r="K84" s="81"/>
      <c r="L84" s="81"/>
      <c r="M84" s="81"/>
      <c r="N84" s="81"/>
      <c r="O84" s="81"/>
      <c r="P84" s="81"/>
      <c r="Q84" s="81"/>
      <c r="R84" s="81"/>
      <c r="S84" s="81"/>
      <c r="T84" s="81"/>
      <c r="U84" s="81"/>
      <c r="V84" s="81"/>
      <c r="W84" s="81"/>
      <c r="X84" s="81"/>
      <c r="Y84" s="81"/>
      <c r="Z84" s="79"/>
    </row>
    <row r="85" spans="1:27" ht="20.100000000000001" customHeight="1" x14ac:dyDescent="0.15">
      <c r="A85" s="55">
        <f>IF(OR(AND($I63="する",NOT(AND(TRIM($I85)&lt;&gt;"",ISNUMBER(VALUE(SUBSTITUTE($I85,"-",""))),IFERROR(SEARCH("-",$I85),0)&gt;0))), AND($I63="しない",NOT(ISBLANK($I85)))), 1001, 0)</f>
        <v>0</v>
      </c>
      <c r="B85" s="55"/>
      <c r="C85" s="74"/>
      <c r="D85" s="75">
        <v>10</v>
      </c>
      <c r="E85" s="50" t="s">
        <v>24</v>
      </c>
      <c r="I85" s="38"/>
      <c r="J85" s="38"/>
      <c r="K85" s="38"/>
      <c r="L85" s="38"/>
      <c r="M85" s="38"/>
      <c r="N85" s="81"/>
      <c r="O85" s="81"/>
      <c r="P85" s="81"/>
      <c r="Q85" s="81"/>
      <c r="R85" s="81"/>
      <c r="S85" s="81"/>
      <c r="T85" s="81"/>
      <c r="U85" s="81"/>
      <c r="V85" s="81"/>
      <c r="W85" s="81"/>
      <c r="X85" s="81"/>
      <c r="Y85" s="81"/>
      <c r="Z85" s="79"/>
    </row>
    <row r="86" spans="1:27" ht="20.100000000000001" customHeight="1" x14ac:dyDescent="0.15">
      <c r="A86" s="55"/>
      <c r="B86" s="55"/>
      <c r="C86" s="83"/>
      <c r="D86" s="80"/>
      <c r="E86" s="80"/>
      <c r="F86" s="80"/>
      <c r="G86" s="80"/>
      <c r="H86" s="80"/>
      <c r="I86" s="77"/>
      <c r="J86" s="82" t="s">
        <v>23</v>
      </c>
      <c r="K86" s="81"/>
      <c r="L86" s="81"/>
      <c r="M86" s="81"/>
      <c r="N86" s="81"/>
      <c r="O86" s="81"/>
      <c r="P86" s="81"/>
      <c r="Q86" s="81"/>
      <c r="R86" s="81"/>
      <c r="S86" s="81"/>
      <c r="T86" s="81"/>
      <c r="U86" s="81"/>
      <c r="V86" s="81"/>
      <c r="W86" s="81"/>
      <c r="X86" s="81"/>
      <c r="Y86" s="81"/>
      <c r="Z86" s="79"/>
    </row>
    <row r="87" spans="1:27" ht="20.100000000000001" customHeight="1" x14ac:dyDescent="0.15">
      <c r="A87" s="55">
        <f>IF(OR(AND($I63="する",OR(TRIM($I87)="", NOT(IFERROR(SEARCH("@",$I87),0)&gt;0))),AND($I63="しない",NOT(ISBLANK($I87)))), 1001, 0)</f>
        <v>0</v>
      </c>
      <c r="B87" s="55"/>
      <c r="C87" s="83"/>
      <c r="D87" s="75">
        <v>11</v>
      </c>
      <c r="E87" s="50" t="s">
        <v>25</v>
      </c>
      <c r="I87" s="38"/>
      <c r="J87" s="38"/>
      <c r="K87" s="38"/>
      <c r="L87" s="38"/>
      <c r="M87" s="38"/>
      <c r="N87" s="38"/>
      <c r="O87" s="38"/>
      <c r="P87" s="38"/>
      <c r="Q87" s="44"/>
      <c r="R87" s="38"/>
      <c r="S87" s="38"/>
      <c r="T87" s="38"/>
      <c r="U87" s="38"/>
      <c r="V87" s="38"/>
      <c r="W87" s="38"/>
      <c r="X87" s="38"/>
      <c r="Y87" s="38"/>
      <c r="Z87" s="79"/>
    </row>
    <row r="88" spans="1:27" ht="20.100000000000001" customHeight="1" x14ac:dyDescent="0.15">
      <c r="A88" s="55"/>
      <c r="B88" s="55"/>
      <c r="C88" s="83"/>
      <c r="D88" s="75"/>
      <c r="I88" s="77"/>
      <c r="J88" s="88" t="s">
        <v>581</v>
      </c>
      <c r="K88" s="105"/>
      <c r="L88" s="81"/>
      <c r="M88" s="81"/>
      <c r="N88" s="81"/>
      <c r="O88" s="81"/>
      <c r="P88" s="81"/>
      <c r="Q88" s="106"/>
      <c r="R88" s="81"/>
      <c r="S88" s="81"/>
      <c r="T88" s="81"/>
      <c r="U88" s="81"/>
      <c r="V88" s="81"/>
      <c r="W88" s="81"/>
      <c r="X88" s="81"/>
      <c r="Y88" s="81"/>
      <c r="Z88" s="80"/>
      <c r="AA88" s="91"/>
    </row>
    <row r="89" spans="1:27" ht="20.100000000000001" customHeight="1" x14ac:dyDescent="0.15">
      <c r="A89" s="55"/>
      <c r="B89" s="55"/>
      <c r="C89" s="94"/>
      <c r="D89" s="95"/>
      <c r="E89" s="95"/>
      <c r="F89" s="95"/>
      <c r="G89" s="95"/>
      <c r="H89" s="95"/>
      <c r="I89" s="107"/>
      <c r="J89" s="108"/>
      <c r="K89" s="109"/>
      <c r="L89" s="108"/>
      <c r="M89" s="108"/>
      <c r="N89" s="108"/>
      <c r="O89" s="108"/>
      <c r="P89" s="108"/>
      <c r="Q89" s="110"/>
      <c r="R89" s="108"/>
      <c r="S89" s="108"/>
      <c r="T89" s="108"/>
      <c r="U89" s="108"/>
      <c r="V89" s="108"/>
      <c r="W89" s="108"/>
      <c r="X89" s="108"/>
      <c r="Y89" s="108"/>
      <c r="Z89" s="95"/>
      <c r="AA89" s="91"/>
    </row>
    <row r="90" spans="1:27" ht="20.100000000000001" customHeight="1" x14ac:dyDescent="0.15">
      <c r="A90" s="55"/>
      <c r="B90" s="55"/>
      <c r="C90" s="80"/>
      <c r="D90" s="80"/>
      <c r="E90" s="80"/>
      <c r="F90" s="80"/>
      <c r="G90" s="80"/>
      <c r="H90" s="80"/>
      <c r="I90" s="99"/>
      <c r="J90" s="80"/>
      <c r="K90" s="111"/>
      <c r="L90" s="80"/>
      <c r="M90" s="80"/>
      <c r="N90" s="80"/>
      <c r="O90" s="80"/>
      <c r="P90" s="80"/>
      <c r="Q90" s="80"/>
      <c r="R90" s="80"/>
      <c r="S90" s="80"/>
      <c r="T90" s="80"/>
      <c r="U90" s="80"/>
      <c r="V90" s="80"/>
      <c r="W90" s="80"/>
      <c r="X90" s="80"/>
      <c r="Y90" s="80"/>
      <c r="Z90" s="80"/>
    </row>
    <row r="91" spans="1:27" ht="15.75" hidden="1" customHeight="1" x14ac:dyDescent="0.15">
      <c r="A91" s="55"/>
      <c r="B91" s="55"/>
      <c r="C91" s="80"/>
      <c r="D91" s="80"/>
      <c r="E91" s="80"/>
      <c r="F91" s="80"/>
      <c r="G91" s="80"/>
      <c r="H91" s="80"/>
      <c r="I91" s="99"/>
      <c r="J91" s="80"/>
      <c r="K91" s="111"/>
      <c r="L91" s="80"/>
      <c r="M91" s="80"/>
      <c r="N91" s="80"/>
      <c r="O91" s="80"/>
      <c r="P91" s="80"/>
      <c r="Q91" s="80"/>
      <c r="R91" s="80"/>
      <c r="S91" s="80"/>
      <c r="T91" s="80"/>
      <c r="U91" s="80"/>
      <c r="V91" s="80"/>
      <c r="W91" s="80"/>
      <c r="X91" s="80"/>
      <c r="Y91" s="80"/>
      <c r="Z91" s="80"/>
    </row>
    <row r="92" spans="1:27" ht="15.75" hidden="1" customHeight="1" x14ac:dyDescent="0.15">
      <c r="A92" s="55"/>
      <c r="B92" s="55"/>
      <c r="C92" s="80"/>
      <c r="D92" s="80"/>
      <c r="E92" s="80"/>
      <c r="F92" s="80"/>
      <c r="G92" s="80"/>
      <c r="H92" s="80"/>
      <c r="I92" s="99"/>
      <c r="J92" s="80"/>
      <c r="K92" s="111"/>
      <c r="L92" s="80"/>
      <c r="M92" s="80"/>
      <c r="N92" s="80"/>
      <c r="O92" s="80"/>
      <c r="P92" s="80"/>
      <c r="Q92" s="80"/>
      <c r="R92" s="80"/>
      <c r="S92" s="80"/>
      <c r="T92" s="80"/>
      <c r="U92" s="80"/>
      <c r="V92" s="80"/>
      <c r="W92" s="80"/>
      <c r="X92" s="80"/>
      <c r="Y92" s="80"/>
      <c r="Z92" s="80"/>
    </row>
    <row r="93" spans="1:27" ht="15.75" hidden="1" customHeight="1" x14ac:dyDescent="0.15">
      <c r="A93" s="55"/>
      <c r="B93" s="55"/>
      <c r="C93" s="80"/>
      <c r="D93" s="80"/>
      <c r="E93" s="80"/>
      <c r="F93" s="80"/>
      <c r="G93" s="80"/>
      <c r="H93" s="80"/>
      <c r="I93" s="99"/>
      <c r="J93" s="80"/>
      <c r="K93" s="111"/>
      <c r="L93" s="80"/>
      <c r="M93" s="80"/>
      <c r="N93" s="80"/>
      <c r="O93" s="80"/>
      <c r="P93" s="80"/>
      <c r="Q93" s="80"/>
      <c r="R93" s="80"/>
      <c r="S93" s="80"/>
      <c r="T93" s="80"/>
      <c r="U93" s="80"/>
      <c r="V93" s="80"/>
      <c r="W93" s="80"/>
      <c r="X93" s="80"/>
      <c r="Y93" s="80"/>
      <c r="Z93" s="80"/>
    </row>
    <row r="94" spans="1:27" ht="15.75" hidden="1" customHeight="1" x14ac:dyDescent="0.15">
      <c r="A94" s="55"/>
      <c r="B94" s="55"/>
      <c r="C94" s="80"/>
      <c r="D94" s="80"/>
      <c r="E94" s="80"/>
      <c r="F94" s="80"/>
      <c r="G94" s="80"/>
      <c r="H94" s="80"/>
      <c r="I94" s="99"/>
      <c r="J94" s="80"/>
      <c r="K94" s="111"/>
      <c r="L94" s="80"/>
      <c r="M94" s="80"/>
      <c r="N94" s="80"/>
      <c r="O94" s="80"/>
      <c r="P94" s="80"/>
      <c r="Q94" s="80"/>
      <c r="R94" s="80"/>
      <c r="S94" s="80"/>
      <c r="T94" s="80"/>
      <c r="U94" s="80"/>
      <c r="V94" s="80"/>
      <c r="W94" s="80"/>
      <c r="X94" s="80"/>
      <c r="Y94" s="80"/>
      <c r="Z94" s="80"/>
    </row>
    <row r="95" spans="1:27" ht="15.75" hidden="1" customHeight="1" x14ac:dyDescent="0.15">
      <c r="A95" s="55"/>
      <c r="B95" s="55"/>
      <c r="C95" s="80"/>
      <c r="D95" s="80"/>
      <c r="E95" s="80"/>
      <c r="F95" s="80"/>
      <c r="G95" s="80"/>
      <c r="H95" s="80"/>
      <c r="I95" s="99"/>
      <c r="J95" s="80"/>
      <c r="K95" s="111"/>
      <c r="L95" s="80"/>
      <c r="M95" s="80"/>
      <c r="N95" s="80"/>
      <c r="O95" s="80"/>
      <c r="P95" s="80"/>
      <c r="Q95" s="80"/>
      <c r="R95" s="80"/>
      <c r="S95" s="80"/>
      <c r="T95" s="80"/>
      <c r="U95" s="80"/>
      <c r="V95" s="80"/>
      <c r="W95" s="80"/>
      <c r="X95" s="80"/>
      <c r="Y95" s="80"/>
      <c r="Z95" s="80"/>
    </row>
    <row r="96" spans="1:27" ht="15.75" hidden="1" customHeight="1" x14ac:dyDescent="0.15">
      <c r="A96" s="55"/>
      <c r="B96" s="55"/>
      <c r="C96" s="80"/>
      <c r="D96" s="80"/>
      <c r="E96" s="80"/>
      <c r="F96" s="80"/>
      <c r="G96" s="80"/>
      <c r="H96" s="80"/>
      <c r="I96" s="99"/>
      <c r="J96" s="80"/>
      <c r="K96" s="111"/>
      <c r="L96" s="80"/>
      <c r="M96" s="80"/>
      <c r="N96" s="80"/>
      <c r="O96" s="80"/>
      <c r="P96" s="80"/>
      <c r="Q96" s="80"/>
      <c r="R96" s="80"/>
      <c r="S96" s="80"/>
      <c r="T96" s="80"/>
      <c r="U96" s="80"/>
      <c r="V96" s="80"/>
      <c r="W96" s="80"/>
      <c r="X96" s="80"/>
      <c r="Y96" s="80"/>
      <c r="Z96" s="80"/>
    </row>
    <row r="97" spans="1:26" ht="15.75" hidden="1" customHeight="1" x14ac:dyDescent="0.15">
      <c r="A97" s="55"/>
      <c r="B97" s="55"/>
      <c r="C97" s="80"/>
      <c r="D97" s="80"/>
      <c r="E97" s="80"/>
      <c r="F97" s="80"/>
      <c r="G97" s="80"/>
      <c r="H97" s="80"/>
      <c r="I97" s="99"/>
      <c r="J97" s="80"/>
      <c r="K97" s="111"/>
      <c r="L97" s="80"/>
      <c r="M97" s="80"/>
      <c r="N97" s="80"/>
      <c r="O97" s="80"/>
      <c r="P97" s="80"/>
      <c r="Q97" s="80"/>
      <c r="R97" s="80"/>
      <c r="S97" s="80"/>
      <c r="T97" s="80"/>
      <c r="U97" s="80"/>
      <c r="V97" s="80"/>
      <c r="W97" s="80"/>
      <c r="X97" s="80"/>
      <c r="Y97" s="80"/>
      <c r="Z97" s="80"/>
    </row>
    <row r="98" spans="1:26" ht="15.75" hidden="1" customHeight="1" x14ac:dyDescent="0.15">
      <c r="A98" s="55"/>
      <c r="B98" s="55"/>
      <c r="C98" s="80"/>
      <c r="D98" s="80"/>
      <c r="E98" s="80"/>
      <c r="F98" s="80"/>
      <c r="G98" s="80"/>
      <c r="H98" s="80"/>
      <c r="I98" s="99"/>
      <c r="J98" s="80"/>
      <c r="K98" s="111"/>
      <c r="L98" s="80"/>
      <c r="M98" s="80"/>
      <c r="N98" s="80"/>
      <c r="O98" s="80"/>
      <c r="P98" s="80"/>
      <c r="Q98" s="80"/>
      <c r="R98" s="80"/>
      <c r="S98" s="80"/>
      <c r="T98" s="80"/>
      <c r="U98" s="80"/>
      <c r="V98" s="80"/>
      <c r="W98" s="80"/>
      <c r="X98" s="80"/>
      <c r="Y98" s="80"/>
      <c r="Z98" s="80"/>
    </row>
    <row r="99" spans="1:26" ht="15.75" hidden="1" customHeight="1" x14ac:dyDescent="0.15">
      <c r="A99" s="55"/>
      <c r="B99" s="55"/>
      <c r="C99" s="80"/>
      <c r="D99" s="80"/>
      <c r="E99" s="80"/>
      <c r="F99" s="80"/>
      <c r="G99" s="80"/>
      <c r="H99" s="80"/>
      <c r="I99" s="99"/>
      <c r="J99" s="80"/>
      <c r="K99" s="111"/>
      <c r="L99" s="80"/>
      <c r="M99" s="80"/>
      <c r="N99" s="80"/>
      <c r="O99" s="80"/>
      <c r="P99" s="80"/>
      <c r="Q99" s="80"/>
      <c r="R99" s="80"/>
      <c r="S99" s="80"/>
      <c r="T99" s="80"/>
      <c r="U99" s="80"/>
      <c r="V99" s="80"/>
      <c r="W99" s="80"/>
      <c r="X99" s="80"/>
      <c r="Y99" s="80"/>
      <c r="Z99" s="80"/>
    </row>
    <row r="100" spans="1:26" ht="15.75" hidden="1" customHeight="1" x14ac:dyDescent="0.15">
      <c r="A100" s="55"/>
      <c r="B100" s="55"/>
      <c r="C100" s="80"/>
      <c r="D100" s="80"/>
      <c r="E100" s="80"/>
      <c r="F100" s="80"/>
      <c r="G100" s="80"/>
      <c r="H100" s="80"/>
      <c r="I100" s="99"/>
      <c r="J100" s="80"/>
      <c r="K100" s="111"/>
      <c r="L100" s="80"/>
      <c r="M100" s="80"/>
      <c r="N100" s="80"/>
      <c r="O100" s="80"/>
      <c r="P100" s="80"/>
      <c r="Q100" s="80"/>
      <c r="R100" s="80"/>
      <c r="S100" s="80"/>
      <c r="T100" s="80"/>
      <c r="U100" s="80"/>
      <c r="V100" s="80"/>
      <c r="W100" s="80"/>
      <c r="X100" s="80"/>
      <c r="Y100" s="80"/>
      <c r="Z100" s="80"/>
    </row>
    <row r="101" spans="1:26" ht="15.75" hidden="1" customHeight="1" x14ac:dyDescent="0.15">
      <c r="A101" s="55"/>
      <c r="B101" s="55"/>
      <c r="C101" s="80"/>
      <c r="D101" s="80"/>
      <c r="E101" s="80"/>
      <c r="F101" s="80"/>
      <c r="G101" s="80"/>
      <c r="H101" s="80"/>
      <c r="I101" s="99"/>
      <c r="J101" s="80"/>
      <c r="K101" s="111"/>
      <c r="L101" s="80"/>
      <c r="M101" s="80"/>
      <c r="N101" s="80"/>
      <c r="O101" s="80"/>
      <c r="P101" s="80"/>
      <c r="Q101" s="80"/>
      <c r="R101" s="80"/>
      <c r="S101" s="80"/>
      <c r="T101" s="80"/>
      <c r="U101" s="80"/>
      <c r="V101" s="80"/>
      <c r="W101" s="80"/>
      <c r="X101" s="80"/>
      <c r="Y101" s="80"/>
      <c r="Z101" s="80"/>
    </row>
    <row r="102" spans="1:26" ht="15.75" hidden="1" customHeight="1" x14ac:dyDescent="0.15">
      <c r="A102" s="55"/>
      <c r="B102" s="55"/>
      <c r="C102" s="80"/>
      <c r="D102" s="80"/>
      <c r="E102" s="80"/>
      <c r="F102" s="80"/>
      <c r="G102" s="80"/>
      <c r="H102" s="80"/>
      <c r="I102" s="99"/>
      <c r="J102" s="80"/>
      <c r="K102" s="111"/>
      <c r="L102" s="80"/>
      <c r="M102" s="80"/>
      <c r="N102" s="80"/>
      <c r="O102" s="80"/>
      <c r="P102" s="80"/>
      <c r="Q102" s="80"/>
      <c r="R102" s="80"/>
      <c r="S102" s="80"/>
      <c r="T102" s="80"/>
      <c r="U102" s="80"/>
      <c r="V102" s="80"/>
      <c r="W102" s="80"/>
      <c r="X102" s="80"/>
      <c r="Y102" s="80"/>
      <c r="Z102" s="80"/>
    </row>
    <row r="103" spans="1:26" ht="15.75" hidden="1" customHeight="1" x14ac:dyDescent="0.15">
      <c r="A103" s="55"/>
      <c r="B103" s="55"/>
      <c r="C103" s="80"/>
      <c r="D103" s="80"/>
      <c r="E103" s="80"/>
      <c r="F103" s="80"/>
      <c r="G103" s="80"/>
      <c r="H103" s="80"/>
      <c r="I103" s="99"/>
      <c r="J103" s="80"/>
      <c r="K103" s="111"/>
      <c r="L103" s="80"/>
      <c r="M103" s="80"/>
      <c r="N103" s="80"/>
      <c r="O103" s="80"/>
      <c r="P103" s="80"/>
      <c r="Q103" s="80"/>
      <c r="R103" s="80"/>
      <c r="S103" s="80"/>
      <c r="T103" s="80"/>
      <c r="U103" s="80"/>
      <c r="V103" s="80"/>
      <c r="W103" s="80"/>
      <c r="X103" s="80"/>
      <c r="Y103" s="80"/>
      <c r="Z103" s="80"/>
    </row>
    <row r="104" spans="1:26" ht="15.75" hidden="1" customHeight="1" x14ac:dyDescent="0.15">
      <c r="A104" s="55"/>
      <c r="B104" s="55"/>
      <c r="C104" s="80"/>
      <c r="D104" s="80"/>
      <c r="E104" s="80"/>
      <c r="F104" s="80"/>
      <c r="G104" s="80"/>
      <c r="H104" s="80"/>
      <c r="I104" s="99"/>
      <c r="J104" s="80"/>
      <c r="K104" s="111"/>
      <c r="L104" s="80"/>
      <c r="M104" s="80"/>
      <c r="N104" s="80"/>
      <c r="O104" s="80"/>
      <c r="P104" s="80"/>
      <c r="Q104" s="80"/>
      <c r="R104" s="80"/>
      <c r="S104" s="80"/>
      <c r="T104" s="80"/>
      <c r="U104" s="80"/>
      <c r="V104" s="80"/>
      <c r="W104" s="80"/>
      <c r="X104" s="80"/>
      <c r="Y104" s="80"/>
      <c r="Z104" s="80"/>
    </row>
    <row r="105" spans="1:26" ht="15.75" hidden="1" customHeight="1" x14ac:dyDescent="0.15">
      <c r="A105" s="55"/>
      <c r="B105" s="55"/>
      <c r="C105" s="80"/>
      <c r="D105" s="80"/>
      <c r="E105" s="80"/>
      <c r="F105" s="80"/>
      <c r="G105" s="80"/>
      <c r="H105" s="80"/>
      <c r="I105" s="99"/>
      <c r="J105" s="80"/>
      <c r="K105" s="111"/>
      <c r="L105" s="80"/>
      <c r="M105" s="80"/>
      <c r="N105" s="80"/>
      <c r="O105" s="80"/>
      <c r="P105" s="80"/>
      <c r="Q105" s="80"/>
      <c r="R105" s="80"/>
      <c r="S105" s="80"/>
      <c r="T105" s="80"/>
      <c r="U105" s="80"/>
      <c r="V105" s="80"/>
      <c r="W105" s="80"/>
      <c r="X105" s="80"/>
      <c r="Y105" s="80"/>
      <c r="Z105" s="80"/>
    </row>
    <row r="106" spans="1:26" ht="15.75" hidden="1" customHeight="1" x14ac:dyDescent="0.15">
      <c r="A106" s="55"/>
      <c r="B106" s="55"/>
      <c r="C106" s="80"/>
      <c r="D106" s="80"/>
      <c r="E106" s="80"/>
      <c r="F106" s="80"/>
      <c r="G106" s="80"/>
      <c r="H106" s="80"/>
      <c r="I106" s="99"/>
      <c r="J106" s="80"/>
      <c r="K106" s="111"/>
      <c r="L106" s="80"/>
      <c r="M106" s="80"/>
      <c r="N106" s="80"/>
      <c r="O106" s="80"/>
      <c r="P106" s="80"/>
      <c r="Q106" s="80"/>
      <c r="R106" s="80"/>
      <c r="S106" s="80"/>
      <c r="T106" s="80"/>
      <c r="U106" s="80"/>
      <c r="V106" s="80"/>
      <c r="W106" s="80"/>
      <c r="X106" s="80"/>
      <c r="Y106" s="80"/>
      <c r="Z106" s="80"/>
    </row>
    <row r="107" spans="1:26" ht="15.75" hidden="1" customHeight="1" x14ac:dyDescent="0.15">
      <c r="A107" s="55"/>
      <c r="B107" s="55"/>
      <c r="C107" s="80"/>
      <c r="D107" s="80"/>
      <c r="E107" s="80"/>
      <c r="F107" s="80"/>
      <c r="G107" s="80"/>
      <c r="H107" s="80"/>
      <c r="I107" s="99"/>
      <c r="J107" s="80"/>
      <c r="K107" s="111"/>
      <c r="L107" s="80"/>
      <c r="M107" s="80"/>
      <c r="N107" s="80"/>
      <c r="O107" s="80"/>
      <c r="P107" s="80"/>
      <c r="Q107" s="80"/>
      <c r="R107" s="80"/>
      <c r="S107" s="80"/>
      <c r="T107" s="80"/>
      <c r="U107" s="80"/>
      <c r="V107" s="80"/>
      <c r="W107" s="80"/>
      <c r="X107" s="80"/>
      <c r="Y107" s="80"/>
      <c r="Z107" s="80"/>
    </row>
    <row r="108" spans="1:26" ht="20.100000000000001" customHeight="1" x14ac:dyDescent="0.15">
      <c r="A108" s="55"/>
      <c r="B108" s="55"/>
      <c r="C108" s="80"/>
      <c r="D108" s="80"/>
      <c r="E108" s="80"/>
      <c r="F108" s="80"/>
      <c r="G108" s="80"/>
      <c r="H108" s="80"/>
      <c r="I108" s="99"/>
      <c r="J108" s="80"/>
      <c r="K108" s="111"/>
      <c r="L108" s="80"/>
      <c r="M108" s="80"/>
      <c r="N108" s="80"/>
      <c r="O108" s="80"/>
      <c r="P108" s="80"/>
      <c r="Q108" s="80"/>
      <c r="R108" s="80"/>
      <c r="S108" s="80"/>
      <c r="T108" s="80"/>
      <c r="U108" s="80"/>
      <c r="V108" s="80"/>
      <c r="W108" s="80"/>
      <c r="X108" s="80"/>
      <c r="Y108" s="80"/>
      <c r="Z108" s="80"/>
    </row>
    <row r="109" spans="1:26" ht="20.100000000000001" customHeight="1" x14ac:dyDescent="0.15">
      <c r="A109" s="55"/>
      <c r="B109" s="55"/>
      <c r="C109" s="67" t="s">
        <v>35</v>
      </c>
      <c r="D109" s="68"/>
      <c r="E109" s="68"/>
      <c r="F109" s="68"/>
      <c r="G109" s="68"/>
      <c r="H109" s="69"/>
      <c r="Q109" s="112"/>
    </row>
    <row r="110" spans="1:26" ht="15" customHeight="1" x14ac:dyDescent="0.15">
      <c r="A110" s="55"/>
      <c r="B110" s="55"/>
      <c r="C110" s="113"/>
      <c r="D110" s="114"/>
      <c r="E110" s="114"/>
      <c r="F110" s="114"/>
      <c r="G110" s="114"/>
      <c r="H110" s="114"/>
      <c r="I110" s="115"/>
      <c r="J110" s="72"/>
      <c r="K110" s="115"/>
      <c r="L110" s="72"/>
      <c r="M110" s="72"/>
      <c r="N110" s="72"/>
      <c r="O110" s="72"/>
      <c r="P110" s="72"/>
      <c r="Q110" s="116"/>
      <c r="R110" s="72"/>
      <c r="S110" s="72"/>
      <c r="T110" s="72"/>
      <c r="U110" s="72"/>
      <c r="V110" s="72"/>
      <c r="W110" s="72"/>
      <c r="X110" s="72"/>
      <c r="Y110" s="72"/>
      <c r="Z110" s="73"/>
    </row>
    <row r="111" spans="1:26" ht="30" customHeight="1" x14ac:dyDescent="0.15">
      <c r="A111" s="55"/>
      <c r="B111" s="55"/>
      <c r="C111" s="113"/>
      <c r="D111" s="117" t="s">
        <v>49</v>
      </c>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79"/>
    </row>
    <row r="112" spans="1:26" ht="20.100000000000001" customHeight="1" x14ac:dyDescent="0.15">
      <c r="A112" s="55"/>
      <c r="B112" s="55"/>
      <c r="C112" s="74"/>
      <c r="D112" s="75">
        <v>1</v>
      </c>
      <c r="E112" s="50" t="s">
        <v>36</v>
      </c>
      <c r="I112" s="38"/>
      <c r="J112" s="38"/>
      <c r="K112" s="38"/>
      <c r="L112" s="38"/>
      <c r="M112" s="38"/>
      <c r="N112" s="38"/>
      <c r="O112" s="38"/>
      <c r="P112" s="38"/>
      <c r="Q112" s="47"/>
      <c r="R112" s="38"/>
      <c r="S112" s="38"/>
      <c r="T112" s="38"/>
      <c r="U112" s="38"/>
      <c r="V112" s="38"/>
      <c r="W112" s="38"/>
      <c r="X112" s="38"/>
      <c r="Y112" s="38"/>
      <c r="Z112" s="79"/>
    </row>
    <row r="113" spans="1:26" ht="20.100000000000001" customHeight="1" x14ac:dyDescent="0.15">
      <c r="A113" s="55"/>
      <c r="B113" s="55"/>
      <c r="C113" s="74"/>
      <c r="D113" s="75"/>
      <c r="E113" s="80"/>
      <c r="F113" s="80"/>
      <c r="G113" s="80"/>
      <c r="H113" s="80"/>
      <c r="I113" s="86"/>
      <c r="J113" s="82" t="s">
        <v>37</v>
      </c>
      <c r="K113" s="105"/>
      <c r="L113" s="81"/>
      <c r="M113" s="81"/>
      <c r="N113" s="81"/>
      <c r="O113" s="81"/>
      <c r="P113" s="81"/>
      <c r="Q113" s="118"/>
      <c r="R113" s="81"/>
      <c r="S113" s="81"/>
      <c r="T113" s="81"/>
      <c r="U113" s="81"/>
      <c r="V113" s="81"/>
      <c r="W113" s="81"/>
      <c r="X113" s="81"/>
      <c r="Y113" s="81"/>
      <c r="Z113" s="79"/>
    </row>
    <row r="114" spans="1:26" ht="20.100000000000001" customHeight="1" x14ac:dyDescent="0.15">
      <c r="A114" s="55">
        <f>IF(AND(TRIM($I114)&lt;&gt;"", NOT(OR(IFERROR(SEARCH(" ",$I114),0)&gt;0, IFERROR(SEARCH("　",$I114),0)&gt;0))), 1001, 0)</f>
        <v>0</v>
      </c>
      <c r="B114" s="55"/>
      <c r="C114" s="74"/>
      <c r="D114" s="75">
        <f>D112+1</f>
        <v>2</v>
      </c>
      <c r="E114" s="50" t="s">
        <v>38</v>
      </c>
      <c r="I114" s="38"/>
      <c r="J114" s="38"/>
      <c r="K114" s="38"/>
      <c r="L114" s="38"/>
      <c r="M114" s="38"/>
      <c r="N114" s="38"/>
      <c r="O114" s="38"/>
      <c r="P114" s="38"/>
      <c r="Q114" s="38"/>
      <c r="R114" s="38"/>
      <c r="S114" s="38"/>
      <c r="T114" s="38"/>
      <c r="U114" s="38"/>
      <c r="V114" s="38"/>
      <c r="W114" s="38"/>
      <c r="X114" s="38"/>
      <c r="Y114" s="38"/>
      <c r="Z114" s="79"/>
    </row>
    <row r="115" spans="1:26" ht="20.100000000000001" customHeight="1" x14ac:dyDescent="0.15">
      <c r="A115" s="55"/>
      <c r="B115" s="55"/>
      <c r="C115" s="74"/>
      <c r="D115" s="75"/>
      <c r="E115" s="80"/>
      <c r="F115" s="80"/>
      <c r="G115" s="80"/>
      <c r="H115" s="80"/>
      <c r="I115" s="86"/>
      <c r="J115" s="82" t="s">
        <v>17</v>
      </c>
      <c r="K115" s="82"/>
      <c r="L115" s="82"/>
      <c r="M115" s="82"/>
      <c r="N115" s="82"/>
      <c r="O115" s="82"/>
      <c r="P115" s="82"/>
      <c r="Q115" s="82"/>
      <c r="R115" s="82"/>
      <c r="S115" s="82"/>
      <c r="T115" s="82"/>
      <c r="U115" s="82"/>
      <c r="V115" s="82"/>
      <c r="W115" s="82"/>
      <c r="X115" s="82"/>
      <c r="Y115" s="82"/>
      <c r="Z115" s="79"/>
    </row>
    <row r="116" spans="1:26" ht="20.100000000000001" customHeight="1" x14ac:dyDescent="0.15">
      <c r="A116" s="55">
        <f>IF(AND(TRIM($I116)&lt;&gt;"", NOT(OR(IFERROR(SEARCH(" ",$I116),0)&gt;0, IFERROR(SEARCH("　",$I116),0)&gt;0))), 1001, 0)</f>
        <v>0</v>
      </c>
      <c r="B116" s="55"/>
      <c r="C116" s="74"/>
      <c r="D116" s="75">
        <f>D114+1</f>
        <v>3</v>
      </c>
      <c r="E116" s="50" t="s">
        <v>39</v>
      </c>
      <c r="I116" s="38"/>
      <c r="J116" s="38"/>
      <c r="K116" s="38"/>
      <c r="L116" s="38"/>
      <c r="M116" s="38"/>
      <c r="N116" s="38"/>
      <c r="O116" s="38"/>
      <c r="P116" s="38"/>
      <c r="Q116" s="38"/>
      <c r="R116" s="38"/>
      <c r="S116" s="38"/>
      <c r="T116" s="38"/>
      <c r="U116" s="38"/>
      <c r="V116" s="38"/>
      <c r="W116" s="38"/>
      <c r="X116" s="38"/>
      <c r="Y116" s="38"/>
      <c r="Z116" s="79"/>
    </row>
    <row r="117" spans="1:26" ht="20.100000000000001" customHeight="1" x14ac:dyDescent="0.15">
      <c r="A117" s="55"/>
      <c r="B117" s="55"/>
      <c r="C117" s="74"/>
      <c r="D117" s="80"/>
      <c r="E117" s="80"/>
      <c r="F117" s="80"/>
      <c r="G117" s="80"/>
      <c r="H117" s="80"/>
      <c r="I117" s="86"/>
      <c r="J117" s="82" t="s">
        <v>19</v>
      </c>
      <c r="K117" s="82"/>
      <c r="L117" s="82"/>
      <c r="M117" s="82"/>
      <c r="N117" s="82"/>
      <c r="O117" s="82"/>
      <c r="P117" s="82"/>
      <c r="Q117" s="82"/>
      <c r="R117" s="82"/>
      <c r="S117" s="82"/>
      <c r="T117" s="82"/>
      <c r="U117" s="82"/>
      <c r="V117" s="82"/>
      <c r="W117" s="82"/>
      <c r="X117" s="82"/>
      <c r="Y117" s="82"/>
      <c r="Z117" s="79"/>
    </row>
    <row r="118" spans="1:26" ht="20.100000000000001" customHeight="1" x14ac:dyDescent="0.15">
      <c r="A118" s="55"/>
      <c r="B118" s="55"/>
      <c r="C118" s="74"/>
      <c r="D118" s="75">
        <f>D116+1</f>
        <v>4</v>
      </c>
      <c r="E118" s="50" t="s">
        <v>9</v>
      </c>
      <c r="I118" s="40"/>
      <c r="J118" s="41"/>
      <c r="K118" s="41"/>
      <c r="L118" s="41"/>
      <c r="M118" s="41"/>
      <c r="N118" s="80"/>
      <c r="O118" s="80"/>
      <c r="P118" s="80"/>
      <c r="Q118" s="80"/>
      <c r="R118" s="80"/>
      <c r="S118" s="80"/>
      <c r="T118" s="80"/>
      <c r="U118" s="80"/>
      <c r="V118" s="80"/>
      <c r="W118" s="80"/>
      <c r="X118" s="80"/>
      <c r="Y118" s="80"/>
      <c r="Z118" s="79"/>
    </row>
    <row r="119" spans="1:26" ht="20.100000000000001" customHeight="1" x14ac:dyDescent="0.15">
      <c r="A119" s="55"/>
      <c r="B119" s="55"/>
      <c r="C119" s="74"/>
      <c r="D119" s="75"/>
      <c r="E119" s="80"/>
      <c r="F119" s="80"/>
      <c r="G119" s="80"/>
      <c r="H119" s="80"/>
      <c r="I119" s="77"/>
      <c r="J119" s="82" t="s">
        <v>579</v>
      </c>
      <c r="K119" s="81"/>
      <c r="L119" s="81"/>
      <c r="M119" s="81"/>
      <c r="N119" s="81"/>
      <c r="O119" s="81"/>
      <c r="P119" s="81"/>
      <c r="Q119" s="81"/>
      <c r="R119" s="81"/>
      <c r="S119" s="81"/>
      <c r="T119" s="81"/>
      <c r="U119" s="81"/>
      <c r="V119" s="81"/>
      <c r="W119" s="81"/>
      <c r="X119" s="81"/>
      <c r="Y119" s="81"/>
      <c r="Z119" s="79"/>
    </row>
    <row r="120" spans="1:26" ht="20.100000000000001" customHeight="1" x14ac:dyDescent="0.15">
      <c r="A120" s="55">
        <f>IF(AND(TRIM($I120)&lt;&gt;"", AND(OR(ISERROR(FIND("@"&amp;LEFT($I120,3)&amp;"@", 都道府県3))=FALSE, ISERROR(FIND("@"&amp;LEFT($I120,4)&amp;"@",都道府県4))=FALSE))=FALSE), 1001, 0)</f>
        <v>0</v>
      </c>
      <c r="B120" s="55"/>
      <c r="C120" s="74"/>
      <c r="D120" s="75">
        <f>D118+1</f>
        <v>5</v>
      </c>
      <c r="E120" s="50" t="s">
        <v>10</v>
      </c>
      <c r="I120" s="42"/>
      <c r="J120" s="42"/>
      <c r="K120" s="42"/>
      <c r="L120" s="42"/>
      <c r="M120" s="42"/>
      <c r="N120" s="42"/>
      <c r="O120" s="42"/>
      <c r="P120" s="42"/>
      <c r="Q120" s="43"/>
      <c r="R120" s="42"/>
      <c r="S120" s="42"/>
      <c r="T120" s="42"/>
      <c r="U120" s="42"/>
      <c r="V120" s="42"/>
      <c r="W120" s="42"/>
      <c r="X120" s="42"/>
      <c r="Y120" s="42"/>
      <c r="Z120" s="79"/>
    </row>
    <row r="121" spans="1:26" ht="20.100000000000001" customHeight="1" x14ac:dyDescent="0.15">
      <c r="A121" s="55"/>
      <c r="B121" s="55"/>
      <c r="C121" s="74"/>
      <c r="D121" s="75"/>
      <c r="E121" s="80"/>
      <c r="F121" s="80"/>
      <c r="G121" s="80"/>
      <c r="H121" s="80"/>
      <c r="I121" s="77"/>
      <c r="J121" s="82" t="s">
        <v>40</v>
      </c>
      <c r="K121" s="81"/>
      <c r="L121" s="81"/>
      <c r="M121" s="81"/>
      <c r="N121" s="81"/>
      <c r="O121" s="81"/>
      <c r="P121" s="81"/>
      <c r="Q121" s="81"/>
      <c r="R121" s="81"/>
      <c r="S121" s="81"/>
      <c r="T121" s="81"/>
      <c r="U121" s="81"/>
      <c r="V121" s="81"/>
      <c r="W121" s="81"/>
      <c r="X121" s="81"/>
      <c r="Y121" s="81"/>
      <c r="Z121" s="79"/>
    </row>
    <row r="122" spans="1:26" ht="20.100000000000001" customHeight="1" x14ac:dyDescent="0.15">
      <c r="A122" s="55">
        <f>IF(AND(TRIM($I122)&lt;&gt;"", NOT(AND(ISNUMBER(VALUE(SUBSTITUTE($I122,"-",""))), IFERROR(SEARCH("-",$I122),0)&gt;0))), 1001, 0)</f>
        <v>0</v>
      </c>
      <c r="B122" s="55"/>
      <c r="C122" s="74"/>
      <c r="D122" s="75">
        <f>D120+1</f>
        <v>6</v>
      </c>
      <c r="E122" s="50" t="s">
        <v>20</v>
      </c>
      <c r="I122" s="38"/>
      <c r="J122" s="38"/>
      <c r="K122" s="38"/>
      <c r="L122" s="38"/>
      <c r="M122" s="38"/>
      <c r="O122" s="87" t="s">
        <v>21</v>
      </c>
      <c r="P122" s="1"/>
      <c r="Q122" s="50" t="s">
        <v>22</v>
      </c>
      <c r="Y122" s="81"/>
      <c r="Z122" s="79"/>
    </row>
    <row r="123" spans="1:26" ht="20.100000000000001" customHeight="1" x14ac:dyDescent="0.15">
      <c r="A123" s="55"/>
      <c r="B123" s="55"/>
      <c r="C123" s="83"/>
      <c r="D123" s="80"/>
      <c r="E123" s="80"/>
      <c r="F123" s="80"/>
      <c r="G123" s="80"/>
      <c r="H123" s="80"/>
      <c r="I123" s="77"/>
      <c r="J123" s="82" t="s">
        <v>41</v>
      </c>
      <c r="K123" s="81"/>
      <c r="L123" s="81"/>
      <c r="M123" s="81"/>
      <c r="N123" s="81"/>
      <c r="O123" s="81"/>
      <c r="P123" s="81"/>
      <c r="Q123" s="81"/>
      <c r="R123" s="81"/>
      <c r="S123" s="81"/>
      <c r="T123" s="81"/>
      <c r="U123" s="81"/>
      <c r="V123" s="81"/>
      <c r="W123" s="81"/>
      <c r="X123" s="81"/>
      <c r="Y123" s="81"/>
      <c r="Z123" s="79"/>
    </row>
    <row r="124" spans="1:26" ht="20.100000000000001" customHeight="1" x14ac:dyDescent="0.15">
      <c r="A124" s="55">
        <f>IF(AND(TRIM($I124)&lt;&gt;"", NOT(AND(ISNUMBER(VALUE(SUBSTITUTE($I124,"-",""))), IFERROR(SEARCH("-",$I124),0)&gt;0))), 1001, 0)</f>
        <v>0</v>
      </c>
      <c r="B124" s="55"/>
      <c r="C124" s="74"/>
      <c r="D124" s="75">
        <f>D122+1</f>
        <v>7</v>
      </c>
      <c r="E124" s="50" t="s">
        <v>24</v>
      </c>
      <c r="I124" s="38"/>
      <c r="J124" s="38"/>
      <c r="K124" s="38"/>
      <c r="L124" s="38"/>
      <c r="M124" s="38"/>
      <c r="N124" s="81"/>
      <c r="O124" s="81"/>
      <c r="P124" s="81"/>
      <c r="Q124" s="81"/>
      <c r="R124" s="81"/>
      <c r="S124" s="81"/>
      <c r="T124" s="81"/>
      <c r="U124" s="81"/>
      <c r="V124" s="81"/>
      <c r="W124" s="81"/>
      <c r="X124" s="81"/>
      <c r="Y124" s="81"/>
      <c r="Z124" s="79"/>
    </row>
    <row r="125" spans="1:26" ht="20.100000000000001" customHeight="1" x14ac:dyDescent="0.15">
      <c r="A125" s="55"/>
      <c r="B125" s="55"/>
      <c r="C125" s="83"/>
      <c r="D125" s="80"/>
      <c r="E125" s="80"/>
      <c r="F125" s="80"/>
      <c r="G125" s="80"/>
      <c r="H125" s="80"/>
      <c r="I125" s="77"/>
      <c r="J125" s="82" t="s">
        <v>41</v>
      </c>
      <c r="K125" s="81"/>
      <c r="L125" s="81"/>
      <c r="M125" s="81"/>
      <c r="N125" s="81"/>
      <c r="O125" s="81"/>
      <c r="P125" s="81"/>
      <c r="Q125" s="81"/>
      <c r="R125" s="81"/>
      <c r="S125" s="81"/>
      <c r="T125" s="81"/>
      <c r="U125" s="81"/>
      <c r="V125" s="81"/>
      <c r="W125" s="81"/>
      <c r="X125" s="81"/>
      <c r="Y125" s="81"/>
      <c r="Z125" s="79"/>
    </row>
    <row r="126" spans="1:26" ht="20.100000000000001" customHeight="1" x14ac:dyDescent="0.15">
      <c r="A126" s="55">
        <f>IF(AND(TRIM($I126)&lt;&gt;"", NOT(IFERROR(SEARCH("@",$I126),0)&gt;0)), 1001, 0)</f>
        <v>0</v>
      </c>
      <c r="B126" s="55"/>
      <c r="C126" s="74"/>
      <c r="D126" s="75">
        <f>D124+1</f>
        <v>8</v>
      </c>
      <c r="E126" s="50" t="s">
        <v>25</v>
      </c>
      <c r="I126" s="38"/>
      <c r="J126" s="38"/>
      <c r="K126" s="38"/>
      <c r="L126" s="38"/>
      <c r="M126" s="38"/>
      <c r="N126" s="38"/>
      <c r="O126" s="38"/>
      <c r="P126" s="38"/>
      <c r="Q126" s="44"/>
      <c r="R126" s="38"/>
      <c r="S126" s="38"/>
      <c r="T126" s="38"/>
      <c r="U126" s="38"/>
      <c r="V126" s="38"/>
      <c r="W126" s="38"/>
      <c r="X126" s="38"/>
      <c r="Y126" s="38"/>
      <c r="Z126" s="79"/>
    </row>
    <row r="127" spans="1:26" ht="20.100000000000001" customHeight="1" x14ac:dyDescent="0.15">
      <c r="A127" s="55"/>
      <c r="B127" s="55"/>
      <c r="C127" s="83"/>
      <c r="D127" s="80"/>
      <c r="E127" s="80"/>
      <c r="F127" s="80"/>
      <c r="G127" s="80"/>
      <c r="H127" s="80"/>
      <c r="I127" s="77"/>
      <c r="J127" s="88" t="s">
        <v>580</v>
      </c>
      <c r="K127" s="105"/>
      <c r="L127" s="81"/>
      <c r="M127" s="81"/>
      <c r="N127" s="81"/>
      <c r="O127" s="81"/>
      <c r="P127" s="81"/>
      <c r="Q127" s="106"/>
      <c r="R127" s="81"/>
      <c r="S127" s="81"/>
      <c r="T127" s="81"/>
      <c r="U127" s="81"/>
      <c r="V127" s="81"/>
      <c r="W127" s="81"/>
      <c r="X127" s="81"/>
      <c r="Y127" s="81"/>
      <c r="Z127" s="79"/>
    </row>
    <row r="128" spans="1:26" ht="20.100000000000001" customHeight="1" x14ac:dyDescent="0.15">
      <c r="A128" s="55"/>
      <c r="B128" s="55"/>
      <c r="C128" s="94"/>
      <c r="D128" s="95"/>
      <c r="E128" s="95"/>
      <c r="F128" s="95"/>
      <c r="G128" s="95"/>
      <c r="H128" s="95"/>
      <c r="I128" s="97"/>
      <c r="J128" s="96"/>
      <c r="K128" s="97"/>
      <c r="L128" s="96"/>
      <c r="M128" s="96"/>
      <c r="N128" s="96"/>
      <c r="O128" s="96"/>
      <c r="P128" s="96"/>
      <c r="Q128" s="119"/>
      <c r="R128" s="96"/>
      <c r="S128" s="96"/>
      <c r="T128" s="96"/>
      <c r="U128" s="96"/>
      <c r="V128" s="96"/>
      <c r="W128" s="96"/>
      <c r="X128" s="96"/>
      <c r="Y128" s="96"/>
      <c r="Z128" s="98"/>
    </row>
    <row r="129" spans="1:26" ht="20.100000000000001" customHeight="1" x14ac:dyDescent="0.15">
      <c r="A129" s="55"/>
      <c r="B129" s="55"/>
      <c r="C129" s="80"/>
      <c r="D129" s="80"/>
      <c r="E129" s="80"/>
      <c r="F129" s="80"/>
      <c r="G129" s="80"/>
      <c r="H129" s="80"/>
      <c r="I129" s="100"/>
      <c r="J129" s="100"/>
      <c r="K129" s="100"/>
      <c r="L129" s="100"/>
      <c r="M129" s="100"/>
      <c r="N129" s="100"/>
      <c r="O129" s="100"/>
      <c r="P129" s="100"/>
      <c r="Q129" s="120"/>
      <c r="R129" s="100"/>
      <c r="S129" s="100"/>
      <c r="T129" s="100"/>
      <c r="U129" s="100"/>
      <c r="V129" s="100"/>
      <c r="W129" s="100"/>
      <c r="X129" s="100"/>
      <c r="Y129" s="100"/>
      <c r="Z129" s="80"/>
    </row>
    <row r="130" spans="1:26" ht="15.75" hidden="1" customHeight="1" x14ac:dyDescent="0.15">
      <c r="A130" s="55"/>
      <c r="B130" s="55"/>
      <c r="C130" s="80"/>
      <c r="D130" s="80"/>
      <c r="E130" s="80"/>
      <c r="F130" s="80"/>
      <c r="G130" s="80"/>
      <c r="H130" s="80"/>
      <c r="I130" s="100"/>
      <c r="J130" s="100"/>
      <c r="K130" s="100"/>
      <c r="L130" s="100"/>
      <c r="M130" s="100"/>
      <c r="N130" s="100"/>
      <c r="O130" s="100"/>
      <c r="P130" s="100"/>
      <c r="Q130" s="120"/>
      <c r="R130" s="100"/>
      <c r="S130" s="100"/>
      <c r="T130" s="100"/>
      <c r="U130" s="100"/>
      <c r="V130" s="100"/>
      <c r="W130" s="100"/>
      <c r="X130" s="100"/>
      <c r="Y130" s="100"/>
      <c r="Z130" s="80"/>
    </row>
    <row r="131" spans="1:26" ht="15.75" hidden="1" customHeight="1" x14ac:dyDescent="0.15">
      <c r="A131" s="55"/>
      <c r="B131" s="55"/>
      <c r="C131" s="80"/>
      <c r="D131" s="80"/>
      <c r="E131" s="80"/>
      <c r="F131" s="80"/>
      <c r="G131" s="80"/>
      <c r="H131" s="80"/>
      <c r="I131" s="100"/>
      <c r="J131" s="100"/>
      <c r="K131" s="100"/>
      <c r="L131" s="100"/>
      <c r="M131" s="100"/>
      <c r="N131" s="100"/>
      <c r="O131" s="100"/>
      <c r="P131" s="100"/>
      <c r="Q131" s="120"/>
      <c r="R131" s="100"/>
      <c r="S131" s="100"/>
      <c r="T131" s="100"/>
      <c r="U131" s="100"/>
      <c r="V131" s="100"/>
      <c r="W131" s="100"/>
      <c r="X131" s="100"/>
      <c r="Y131" s="100"/>
      <c r="Z131" s="80"/>
    </row>
    <row r="132" spans="1:26" ht="15.75" hidden="1" customHeight="1" x14ac:dyDescent="0.15">
      <c r="A132" s="55"/>
      <c r="B132" s="55"/>
      <c r="C132" s="80"/>
      <c r="D132" s="80"/>
      <c r="E132" s="80"/>
      <c r="F132" s="80"/>
      <c r="G132" s="80"/>
      <c r="H132" s="80"/>
      <c r="I132" s="100"/>
      <c r="J132" s="100"/>
      <c r="K132" s="100"/>
      <c r="L132" s="100"/>
      <c r="M132" s="100"/>
      <c r="N132" s="100"/>
      <c r="O132" s="100"/>
      <c r="P132" s="100"/>
      <c r="Q132" s="120"/>
      <c r="R132" s="100"/>
      <c r="S132" s="100"/>
      <c r="T132" s="100"/>
      <c r="U132" s="100"/>
      <c r="V132" s="100"/>
      <c r="W132" s="100"/>
      <c r="X132" s="100"/>
      <c r="Y132" s="100"/>
      <c r="Z132" s="80"/>
    </row>
    <row r="133" spans="1:26" ht="15.75" hidden="1" customHeight="1" x14ac:dyDescent="0.15">
      <c r="A133" s="55"/>
      <c r="B133" s="55"/>
      <c r="C133" s="80"/>
      <c r="D133" s="80"/>
      <c r="E133" s="80"/>
      <c r="F133" s="80"/>
      <c r="G133" s="80"/>
      <c r="H133" s="80"/>
      <c r="I133" s="100"/>
      <c r="J133" s="100"/>
      <c r="K133" s="100"/>
      <c r="L133" s="100"/>
      <c r="M133" s="100"/>
      <c r="N133" s="100"/>
      <c r="O133" s="100"/>
      <c r="P133" s="100"/>
      <c r="Q133" s="120"/>
      <c r="R133" s="100"/>
      <c r="S133" s="100"/>
      <c r="T133" s="100"/>
      <c r="U133" s="100"/>
      <c r="V133" s="100"/>
      <c r="W133" s="100"/>
      <c r="X133" s="100"/>
      <c r="Y133" s="100"/>
      <c r="Z133" s="80"/>
    </row>
    <row r="134" spans="1:26" ht="15.75" hidden="1" customHeight="1" x14ac:dyDescent="0.15">
      <c r="A134" s="55"/>
      <c r="B134" s="55"/>
      <c r="C134" s="80"/>
      <c r="D134" s="80"/>
      <c r="E134" s="80"/>
      <c r="F134" s="80"/>
      <c r="G134" s="80"/>
      <c r="H134" s="80"/>
      <c r="I134" s="100"/>
      <c r="J134" s="100"/>
      <c r="K134" s="100"/>
      <c r="L134" s="100"/>
      <c r="M134" s="100"/>
      <c r="N134" s="100"/>
      <c r="O134" s="100"/>
      <c r="P134" s="100"/>
      <c r="Q134" s="120"/>
      <c r="R134" s="100"/>
      <c r="S134" s="100"/>
      <c r="T134" s="100"/>
      <c r="U134" s="100"/>
      <c r="V134" s="100"/>
      <c r="W134" s="100"/>
      <c r="X134" s="100"/>
      <c r="Y134" s="100"/>
      <c r="Z134" s="80"/>
    </row>
    <row r="135" spans="1:26" ht="15.75" hidden="1" customHeight="1" x14ac:dyDescent="0.15">
      <c r="A135" s="55"/>
      <c r="B135" s="55"/>
      <c r="C135" s="80"/>
      <c r="D135" s="80"/>
      <c r="E135" s="80"/>
      <c r="F135" s="80"/>
      <c r="G135" s="80"/>
      <c r="H135" s="80"/>
      <c r="I135" s="100"/>
      <c r="J135" s="100"/>
      <c r="K135" s="100"/>
      <c r="L135" s="100"/>
      <c r="M135" s="100"/>
      <c r="N135" s="100"/>
      <c r="O135" s="100"/>
      <c r="P135" s="100"/>
      <c r="Q135" s="120"/>
      <c r="R135" s="100"/>
      <c r="S135" s="100"/>
      <c r="T135" s="100"/>
      <c r="U135" s="100"/>
      <c r="V135" s="100"/>
      <c r="W135" s="100"/>
      <c r="X135" s="100"/>
      <c r="Y135" s="100"/>
      <c r="Z135" s="80"/>
    </row>
    <row r="136" spans="1:26" ht="15.75" hidden="1" customHeight="1" x14ac:dyDescent="0.15">
      <c r="A136" s="55"/>
      <c r="B136" s="55"/>
      <c r="C136" s="80"/>
      <c r="D136" s="80"/>
      <c r="E136" s="80"/>
      <c r="F136" s="80"/>
      <c r="G136" s="80"/>
      <c r="H136" s="80"/>
      <c r="I136" s="100"/>
      <c r="J136" s="100"/>
      <c r="K136" s="100"/>
      <c r="L136" s="100"/>
      <c r="M136" s="100"/>
      <c r="N136" s="100"/>
      <c r="O136" s="100"/>
      <c r="P136" s="100"/>
      <c r="Q136" s="120"/>
      <c r="R136" s="100"/>
      <c r="S136" s="100"/>
      <c r="T136" s="100"/>
      <c r="U136" s="100"/>
      <c r="V136" s="100"/>
      <c r="W136" s="100"/>
      <c r="X136" s="100"/>
      <c r="Y136" s="100"/>
      <c r="Z136" s="80"/>
    </row>
    <row r="137" spans="1:26" ht="15.75" hidden="1" customHeight="1" x14ac:dyDescent="0.15">
      <c r="A137" s="55"/>
      <c r="B137" s="55"/>
      <c r="C137" s="80"/>
      <c r="D137" s="80"/>
      <c r="E137" s="80"/>
      <c r="F137" s="80"/>
      <c r="G137" s="80"/>
      <c r="H137" s="80"/>
      <c r="I137" s="100"/>
      <c r="J137" s="100"/>
      <c r="K137" s="100"/>
      <c r="L137" s="100"/>
      <c r="M137" s="100"/>
      <c r="N137" s="100"/>
      <c r="O137" s="100"/>
      <c r="P137" s="100"/>
      <c r="Q137" s="120"/>
      <c r="R137" s="100"/>
      <c r="S137" s="100"/>
      <c r="T137" s="100"/>
      <c r="U137" s="100"/>
      <c r="V137" s="100"/>
      <c r="W137" s="100"/>
      <c r="X137" s="100"/>
      <c r="Y137" s="100"/>
      <c r="Z137" s="80"/>
    </row>
    <row r="138" spans="1:26" ht="15.75" hidden="1" customHeight="1" x14ac:dyDescent="0.15">
      <c r="A138" s="55"/>
      <c r="B138" s="55"/>
      <c r="C138" s="80"/>
      <c r="D138" s="80"/>
      <c r="E138" s="80"/>
      <c r="F138" s="80"/>
      <c r="G138" s="80"/>
      <c r="H138" s="80"/>
      <c r="I138" s="100"/>
      <c r="J138" s="100"/>
      <c r="K138" s="100"/>
      <c r="L138" s="100"/>
      <c r="M138" s="100"/>
      <c r="N138" s="100"/>
      <c r="O138" s="100"/>
      <c r="P138" s="100"/>
      <c r="Q138" s="120"/>
      <c r="R138" s="100"/>
      <c r="S138" s="100"/>
      <c r="T138" s="100"/>
      <c r="U138" s="100"/>
      <c r="V138" s="100"/>
      <c r="W138" s="100"/>
      <c r="X138" s="100"/>
      <c r="Y138" s="100"/>
      <c r="Z138" s="80"/>
    </row>
    <row r="139" spans="1:26" ht="15.75" hidden="1" customHeight="1" x14ac:dyDescent="0.15">
      <c r="A139" s="55"/>
      <c r="B139" s="55"/>
      <c r="C139" s="80"/>
      <c r="D139" s="80"/>
      <c r="E139" s="80"/>
      <c r="F139" s="80"/>
      <c r="G139" s="80"/>
      <c r="H139" s="80"/>
      <c r="I139" s="100"/>
      <c r="J139" s="100"/>
      <c r="K139" s="100"/>
      <c r="L139" s="100"/>
      <c r="M139" s="100"/>
      <c r="N139" s="100"/>
      <c r="O139" s="100"/>
      <c r="P139" s="100"/>
      <c r="Q139" s="120"/>
      <c r="R139" s="100"/>
      <c r="S139" s="100"/>
      <c r="T139" s="100"/>
      <c r="U139" s="100"/>
      <c r="V139" s="100"/>
      <c r="W139" s="100"/>
      <c r="X139" s="100"/>
      <c r="Y139" s="100"/>
      <c r="Z139" s="80"/>
    </row>
    <row r="140" spans="1:26" ht="15.75" hidden="1" customHeight="1" x14ac:dyDescent="0.15">
      <c r="A140" s="55"/>
      <c r="B140" s="55"/>
      <c r="C140" s="80"/>
      <c r="D140" s="80"/>
      <c r="E140" s="80"/>
      <c r="F140" s="80"/>
      <c r="G140" s="80"/>
      <c r="H140" s="80"/>
      <c r="I140" s="100"/>
      <c r="J140" s="100"/>
      <c r="K140" s="100"/>
      <c r="L140" s="100"/>
      <c r="M140" s="100"/>
      <c r="N140" s="100"/>
      <c r="O140" s="100"/>
      <c r="P140" s="100"/>
      <c r="Q140" s="120"/>
      <c r="R140" s="100"/>
      <c r="S140" s="100"/>
      <c r="T140" s="100"/>
      <c r="U140" s="100"/>
      <c r="V140" s="100"/>
      <c r="W140" s="100"/>
      <c r="X140" s="100"/>
      <c r="Y140" s="100"/>
      <c r="Z140" s="80"/>
    </row>
    <row r="141" spans="1:26" ht="15.75" hidden="1" customHeight="1" x14ac:dyDescent="0.15">
      <c r="A141" s="55"/>
      <c r="B141" s="55"/>
      <c r="C141" s="80"/>
      <c r="D141" s="80"/>
      <c r="E141" s="80"/>
      <c r="F141" s="80"/>
      <c r="G141" s="80"/>
      <c r="H141" s="80"/>
      <c r="I141" s="100"/>
      <c r="J141" s="100"/>
      <c r="K141" s="100"/>
      <c r="L141" s="100"/>
      <c r="M141" s="100"/>
      <c r="N141" s="100"/>
      <c r="O141" s="100"/>
      <c r="P141" s="100"/>
      <c r="Q141" s="120"/>
      <c r="R141" s="100"/>
      <c r="S141" s="100"/>
      <c r="T141" s="100"/>
      <c r="U141" s="100"/>
      <c r="V141" s="100"/>
      <c r="W141" s="100"/>
      <c r="X141" s="100"/>
      <c r="Y141" s="100"/>
      <c r="Z141" s="80"/>
    </row>
    <row r="142" spans="1:26" ht="15.75" hidden="1" customHeight="1" x14ac:dyDescent="0.15">
      <c r="A142" s="55"/>
      <c r="B142" s="55"/>
      <c r="C142" s="80"/>
      <c r="D142" s="80"/>
      <c r="E142" s="80"/>
      <c r="F142" s="80"/>
      <c r="G142" s="80"/>
      <c r="H142" s="80"/>
      <c r="I142" s="100"/>
      <c r="J142" s="100"/>
      <c r="K142" s="100"/>
      <c r="L142" s="100"/>
      <c r="M142" s="100"/>
      <c r="N142" s="100"/>
      <c r="O142" s="100"/>
      <c r="P142" s="100"/>
      <c r="Q142" s="120"/>
      <c r="R142" s="100"/>
      <c r="S142" s="100"/>
      <c r="T142" s="100"/>
      <c r="U142" s="100"/>
      <c r="V142" s="100"/>
      <c r="W142" s="100"/>
      <c r="X142" s="100"/>
      <c r="Y142" s="100"/>
      <c r="Z142" s="80"/>
    </row>
    <row r="143" spans="1:26" ht="15.75" hidden="1" customHeight="1" x14ac:dyDescent="0.15">
      <c r="A143" s="55"/>
      <c r="B143" s="55"/>
      <c r="C143" s="80"/>
      <c r="D143" s="80"/>
      <c r="E143" s="80"/>
      <c r="F143" s="80"/>
      <c r="G143" s="80"/>
      <c r="H143" s="80"/>
      <c r="I143" s="100"/>
      <c r="J143" s="100"/>
      <c r="K143" s="100"/>
      <c r="L143" s="100"/>
      <c r="M143" s="100"/>
      <c r="N143" s="100"/>
      <c r="O143" s="100"/>
      <c r="P143" s="100"/>
      <c r="Q143" s="120"/>
      <c r="R143" s="100"/>
      <c r="S143" s="100"/>
      <c r="T143" s="100"/>
      <c r="U143" s="100"/>
      <c r="V143" s="100"/>
      <c r="W143" s="100"/>
      <c r="X143" s="100"/>
      <c r="Y143" s="100"/>
      <c r="Z143" s="80"/>
    </row>
    <row r="144" spans="1:26" ht="15.75" hidden="1" customHeight="1" x14ac:dyDescent="0.15">
      <c r="A144" s="55"/>
      <c r="B144" s="55"/>
      <c r="C144" s="80"/>
      <c r="D144" s="80"/>
      <c r="E144" s="80"/>
      <c r="F144" s="80"/>
      <c r="G144" s="80"/>
      <c r="H144" s="80"/>
      <c r="I144" s="100"/>
      <c r="J144" s="100"/>
      <c r="K144" s="100"/>
      <c r="L144" s="100"/>
      <c r="M144" s="100"/>
      <c r="N144" s="100"/>
      <c r="O144" s="100"/>
      <c r="P144" s="100"/>
      <c r="Q144" s="120"/>
      <c r="R144" s="100"/>
      <c r="S144" s="100"/>
      <c r="T144" s="100"/>
      <c r="U144" s="100"/>
      <c r="V144" s="100"/>
      <c r="W144" s="100"/>
      <c r="X144" s="100"/>
      <c r="Y144" s="100"/>
      <c r="Z144" s="80"/>
    </row>
    <row r="145" spans="1:26" ht="15.75" hidden="1" customHeight="1" x14ac:dyDescent="0.15">
      <c r="A145" s="55"/>
      <c r="B145" s="55"/>
      <c r="C145" s="80"/>
      <c r="D145" s="80"/>
      <c r="E145" s="80"/>
      <c r="F145" s="80"/>
      <c r="G145" s="80"/>
      <c r="H145" s="80"/>
      <c r="I145" s="100"/>
      <c r="J145" s="100"/>
      <c r="K145" s="100"/>
      <c r="L145" s="100"/>
      <c r="M145" s="100"/>
      <c r="N145" s="100"/>
      <c r="O145" s="100"/>
      <c r="P145" s="100"/>
      <c r="Q145" s="120"/>
      <c r="R145" s="100"/>
      <c r="S145" s="100"/>
      <c r="T145" s="100"/>
      <c r="U145" s="100"/>
      <c r="V145" s="100"/>
      <c r="W145" s="100"/>
      <c r="X145" s="100"/>
      <c r="Y145" s="100"/>
      <c r="Z145" s="80"/>
    </row>
    <row r="146" spans="1:26" ht="15.75" hidden="1" customHeight="1" x14ac:dyDescent="0.15">
      <c r="A146" s="55"/>
      <c r="B146" s="55"/>
      <c r="C146" s="80"/>
      <c r="D146" s="80"/>
      <c r="E146" s="80"/>
      <c r="F146" s="80"/>
      <c r="G146" s="80"/>
      <c r="H146" s="80"/>
      <c r="I146" s="100"/>
      <c r="J146" s="100"/>
      <c r="K146" s="100"/>
      <c r="L146" s="100"/>
      <c r="M146" s="100"/>
      <c r="N146" s="100"/>
      <c r="O146" s="100"/>
      <c r="P146" s="100"/>
      <c r="Q146" s="120"/>
      <c r="R146" s="100"/>
      <c r="S146" s="100"/>
      <c r="T146" s="100"/>
      <c r="U146" s="100"/>
      <c r="V146" s="100"/>
      <c r="W146" s="100"/>
      <c r="X146" s="100"/>
      <c r="Y146" s="100"/>
      <c r="Z146" s="80"/>
    </row>
    <row r="147" spans="1:26" ht="15.75" hidden="1" customHeight="1" x14ac:dyDescent="0.15">
      <c r="A147" s="55"/>
      <c r="B147" s="55"/>
      <c r="C147" s="80"/>
      <c r="D147" s="80"/>
      <c r="E147" s="80"/>
      <c r="F147" s="80"/>
      <c r="G147" s="80"/>
      <c r="H147" s="80"/>
      <c r="I147" s="100"/>
      <c r="J147" s="100"/>
      <c r="K147" s="100"/>
      <c r="L147" s="100"/>
      <c r="M147" s="100"/>
      <c r="N147" s="100"/>
      <c r="O147" s="100"/>
      <c r="P147" s="100"/>
      <c r="Q147" s="120"/>
      <c r="R147" s="100"/>
      <c r="S147" s="100"/>
      <c r="T147" s="100"/>
      <c r="U147" s="100"/>
      <c r="V147" s="100"/>
      <c r="W147" s="100"/>
      <c r="X147" s="100"/>
      <c r="Y147" s="100"/>
      <c r="Z147" s="80"/>
    </row>
    <row r="148" spans="1:26" ht="15.75" hidden="1" customHeight="1" x14ac:dyDescent="0.15">
      <c r="A148" s="55"/>
      <c r="B148" s="55"/>
      <c r="C148" s="80"/>
      <c r="D148" s="80"/>
      <c r="E148" s="80"/>
      <c r="F148" s="80"/>
      <c r="G148" s="80"/>
      <c r="H148" s="80"/>
      <c r="I148" s="100"/>
      <c r="J148" s="100"/>
      <c r="K148" s="100"/>
      <c r="L148" s="100"/>
      <c r="M148" s="100"/>
      <c r="N148" s="100"/>
      <c r="O148" s="100"/>
      <c r="P148" s="100"/>
      <c r="Q148" s="120"/>
      <c r="R148" s="100"/>
      <c r="S148" s="100"/>
      <c r="T148" s="100"/>
      <c r="U148" s="100"/>
      <c r="V148" s="100"/>
      <c r="W148" s="100"/>
      <c r="X148" s="100"/>
      <c r="Y148" s="100"/>
      <c r="Z148" s="80"/>
    </row>
    <row r="149" spans="1:26" ht="20.100000000000001" customHeight="1" x14ac:dyDescent="0.15">
      <c r="A149" s="55"/>
      <c r="B149" s="55"/>
      <c r="C149" s="80"/>
      <c r="D149" s="80"/>
      <c r="E149" s="80"/>
      <c r="F149" s="80"/>
      <c r="G149" s="80"/>
      <c r="H149" s="80"/>
      <c r="I149" s="100"/>
      <c r="J149" s="80"/>
      <c r="K149" s="80"/>
      <c r="L149" s="80"/>
      <c r="M149" s="80"/>
      <c r="N149" s="80"/>
      <c r="O149" s="80"/>
      <c r="P149" s="80"/>
      <c r="Q149" s="121"/>
      <c r="R149" s="80"/>
      <c r="S149" s="80"/>
      <c r="T149" s="80"/>
      <c r="U149" s="80"/>
      <c r="V149" s="80"/>
      <c r="W149" s="80"/>
      <c r="X149" s="80"/>
      <c r="Y149" s="80"/>
      <c r="Z149" s="80"/>
    </row>
    <row r="150" spans="1:26" ht="20.100000000000001" customHeight="1" x14ac:dyDescent="0.15">
      <c r="A150" s="55"/>
      <c r="B150" s="55"/>
      <c r="C150" s="67" t="s">
        <v>42</v>
      </c>
      <c r="D150" s="68"/>
      <c r="E150" s="68"/>
      <c r="F150" s="68"/>
      <c r="G150" s="68"/>
      <c r="H150" s="69"/>
      <c r="I150" s="101"/>
      <c r="K150" s="101"/>
    </row>
    <row r="151" spans="1:26" ht="20.100000000000001" customHeight="1" x14ac:dyDescent="0.15">
      <c r="A151" s="55"/>
      <c r="B151" s="55"/>
      <c r="C151" s="70"/>
      <c r="D151" s="71"/>
      <c r="E151" s="71"/>
      <c r="F151" s="71"/>
      <c r="G151" s="71"/>
      <c r="H151" s="71"/>
      <c r="I151" s="72"/>
      <c r="J151" s="72"/>
      <c r="K151" s="72"/>
      <c r="L151" s="72"/>
      <c r="M151" s="72"/>
      <c r="N151" s="72"/>
      <c r="O151" s="72"/>
      <c r="P151" s="72"/>
      <c r="Q151" s="72"/>
      <c r="R151" s="72"/>
      <c r="S151" s="72"/>
      <c r="T151" s="72"/>
      <c r="U151" s="72"/>
      <c r="V151" s="72"/>
      <c r="W151" s="72"/>
      <c r="X151" s="72"/>
      <c r="Y151" s="72"/>
      <c r="Z151" s="73"/>
    </row>
    <row r="152" spans="1:26" ht="20.100000000000001" customHeight="1" x14ac:dyDescent="0.15">
      <c r="A152" s="55"/>
      <c r="B152" s="55"/>
      <c r="C152" s="70"/>
      <c r="D152" s="122" t="s">
        <v>43</v>
      </c>
      <c r="E152" s="102"/>
      <c r="F152" s="102"/>
      <c r="G152" s="102"/>
      <c r="H152" s="102"/>
      <c r="I152" s="102"/>
      <c r="J152" s="102"/>
      <c r="K152" s="102"/>
      <c r="L152" s="102"/>
      <c r="M152" s="102"/>
      <c r="N152" s="102"/>
      <c r="O152" s="102"/>
      <c r="P152" s="102"/>
      <c r="Q152" s="102"/>
      <c r="R152" s="102"/>
      <c r="S152" s="102"/>
      <c r="T152" s="102"/>
      <c r="U152" s="102"/>
      <c r="V152" s="102"/>
      <c r="W152" s="102"/>
      <c r="X152" s="81"/>
      <c r="Y152" s="80"/>
      <c r="Z152" s="79"/>
    </row>
    <row r="153" spans="1:26" ht="20.100000000000001" customHeight="1" x14ac:dyDescent="0.15">
      <c r="A153" s="55">
        <f>IF(AND($I153&lt;&gt;"しない", $I153&lt;&gt;"する"), 1001, 0)</f>
        <v>0</v>
      </c>
      <c r="B153" s="55"/>
      <c r="C153" s="74"/>
      <c r="D153" s="75">
        <v>1</v>
      </c>
      <c r="E153" s="80" t="s">
        <v>44</v>
      </c>
      <c r="F153" s="80"/>
      <c r="G153" s="80"/>
      <c r="H153" s="80"/>
      <c r="I153" s="38" t="s">
        <v>45</v>
      </c>
      <c r="J153" s="39"/>
      <c r="K153" s="39"/>
      <c r="L153" s="39"/>
      <c r="M153" s="39"/>
      <c r="N153" s="80"/>
      <c r="O153" s="80"/>
      <c r="P153" s="80"/>
      <c r="Q153" s="80"/>
      <c r="R153" s="80"/>
      <c r="S153" s="80"/>
      <c r="T153" s="80"/>
      <c r="U153" s="80"/>
      <c r="Z153" s="123"/>
    </row>
    <row r="154" spans="1:26" ht="20.100000000000001" customHeight="1" x14ac:dyDescent="0.15">
      <c r="A154" s="55"/>
      <c r="B154" s="55"/>
      <c r="C154" s="83"/>
      <c r="D154" s="80"/>
      <c r="E154" s="80"/>
      <c r="F154" s="80"/>
      <c r="G154" s="80"/>
      <c r="H154" s="80"/>
      <c r="I154" s="124"/>
      <c r="J154" s="82" t="s">
        <v>5</v>
      </c>
      <c r="K154" s="82"/>
      <c r="L154" s="82"/>
      <c r="M154" s="82"/>
      <c r="N154" s="82"/>
      <c r="O154" s="82"/>
      <c r="P154" s="82"/>
      <c r="Q154" s="82"/>
      <c r="R154" s="82"/>
      <c r="S154" s="82"/>
      <c r="T154" s="82"/>
      <c r="U154" s="80"/>
      <c r="Z154" s="123"/>
    </row>
    <row r="155" spans="1:26" ht="20.100000000000001" customHeight="1" x14ac:dyDescent="0.15">
      <c r="A155" s="55">
        <f>IF(AND($I153="する",OR(TRIM($I155)="", NOT(OR(IFERROR(SEARCH(" ",$I155),0)&gt;0, IFERROR(SEARCH("　",$I155),0)&gt;0)))), 1001, 0)</f>
        <v>0</v>
      </c>
      <c r="B155" s="55"/>
      <c r="C155" s="74"/>
      <c r="D155" s="75">
        <v>2</v>
      </c>
      <c r="E155" s="50" t="s">
        <v>38</v>
      </c>
      <c r="I155" s="38"/>
      <c r="J155" s="38"/>
      <c r="K155" s="38"/>
      <c r="L155" s="38"/>
      <c r="M155" s="38"/>
      <c r="N155" s="38"/>
      <c r="O155" s="38"/>
      <c r="P155" s="38"/>
      <c r="Q155" s="38"/>
      <c r="R155" s="38"/>
      <c r="S155" s="38"/>
      <c r="T155" s="38"/>
      <c r="U155" s="38"/>
      <c r="V155" s="38"/>
      <c r="W155" s="38"/>
      <c r="X155" s="38"/>
      <c r="Y155" s="38"/>
      <c r="Z155" s="79"/>
    </row>
    <row r="156" spans="1:26" ht="20.100000000000001" customHeight="1" x14ac:dyDescent="0.15">
      <c r="A156" s="55"/>
      <c r="B156" s="55"/>
      <c r="C156" s="74"/>
      <c r="D156" s="75"/>
      <c r="E156" s="80"/>
      <c r="F156" s="80"/>
      <c r="G156" s="80"/>
      <c r="H156" s="80"/>
      <c r="I156" s="86"/>
      <c r="J156" s="82" t="s">
        <v>17</v>
      </c>
      <c r="K156" s="82"/>
      <c r="L156" s="82"/>
      <c r="M156" s="82"/>
      <c r="N156" s="82"/>
      <c r="O156" s="82"/>
      <c r="P156" s="82"/>
      <c r="Q156" s="82"/>
      <c r="R156" s="82"/>
      <c r="S156" s="82"/>
      <c r="T156" s="82"/>
      <c r="U156" s="82"/>
      <c r="V156" s="82"/>
      <c r="W156" s="82"/>
      <c r="X156" s="82"/>
      <c r="Y156" s="82"/>
      <c r="Z156" s="79"/>
    </row>
    <row r="157" spans="1:26" ht="20.100000000000001" customHeight="1" x14ac:dyDescent="0.15">
      <c r="A157" s="55">
        <f>IF(AND($I153="する",OR(TRIM($I157)="", NOT(OR(IFERROR(SEARCH(" ",$I157),0)&gt;0, IFERROR(SEARCH("　",$I157),0)&gt;0)))), 1001, 0)</f>
        <v>0</v>
      </c>
      <c r="B157" s="55"/>
      <c r="C157" s="74"/>
      <c r="D157" s="75">
        <v>3</v>
      </c>
      <c r="E157" s="50" t="s">
        <v>39</v>
      </c>
      <c r="I157" s="38"/>
      <c r="J157" s="38"/>
      <c r="K157" s="38"/>
      <c r="L157" s="38"/>
      <c r="M157" s="38"/>
      <c r="N157" s="38"/>
      <c r="O157" s="38"/>
      <c r="P157" s="38"/>
      <c r="Q157" s="38"/>
      <c r="R157" s="38"/>
      <c r="S157" s="38"/>
      <c r="T157" s="38"/>
      <c r="U157" s="38"/>
      <c r="V157" s="38"/>
      <c r="W157" s="38"/>
      <c r="X157" s="38"/>
      <c r="Y157" s="38"/>
      <c r="Z157" s="79"/>
    </row>
    <row r="158" spans="1:26" ht="20.100000000000001" customHeight="1" x14ac:dyDescent="0.15">
      <c r="A158" s="55"/>
      <c r="B158" s="55"/>
      <c r="C158" s="83"/>
      <c r="D158" s="80"/>
      <c r="E158" s="80"/>
      <c r="F158" s="80"/>
      <c r="G158" s="80"/>
      <c r="H158" s="80"/>
      <c r="I158" s="86"/>
      <c r="J158" s="82" t="s">
        <v>19</v>
      </c>
      <c r="K158" s="82"/>
      <c r="L158" s="82"/>
      <c r="M158" s="82"/>
      <c r="N158" s="82"/>
      <c r="O158" s="82"/>
      <c r="P158" s="82"/>
      <c r="Q158" s="82"/>
      <c r="R158" s="82"/>
      <c r="S158" s="82"/>
      <c r="T158" s="82"/>
      <c r="U158" s="82"/>
      <c r="V158" s="82"/>
      <c r="W158" s="82"/>
      <c r="X158" s="82"/>
      <c r="Y158" s="82"/>
      <c r="Z158" s="79"/>
    </row>
    <row r="159" spans="1:26" ht="20.100000000000001" customHeight="1" x14ac:dyDescent="0.15">
      <c r="A159" s="55">
        <f>IF(AND($I153="する",OR(TRIM($I159)="", LEN($I159)&lt;&gt;8, NOT(ISNUMBER(VALUE(I159))), IFERROR(SEARCH("-", $I159),0)&gt;0)), 1001, 0)</f>
        <v>0</v>
      </c>
      <c r="B159" s="55"/>
      <c r="C159" s="74"/>
      <c r="D159" s="75">
        <v>4</v>
      </c>
      <c r="E159" s="50" t="s">
        <v>46</v>
      </c>
      <c r="I159" s="38"/>
      <c r="J159" s="38"/>
      <c r="K159" s="38"/>
      <c r="L159" s="38"/>
      <c r="M159" s="38"/>
      <c r="N159" s="80"/>
      <c r="O159" s="80"/>
      <c r="P159" s="80"/>
      <c r="Q159" s="80"/>
      <c r="R159" s="80"/>
      <c r="S159" s="80"/>
      <c r="T159" s="80"/>
      <c r="U159" s="80"/>
      <c r="V159" s="80"/>
      <c r="W159" s="80"/>
      <c r="X159" s="80"/>
      <c r="Y159" s="80"/>
      <c r="Z159" s="79"/>
    </row>
    <row r="160" spans="1:26" ht="20.100000000000001" customHeight="1" x14ac:dyDescent="0.15">
      <c r="A160" s="55"/>
      <c r="B160" s="55"/>
      <c r="C160" s="83"/>
      <c r="D160" s="80"/>
      <c r="E160" s="80"/>
      <c r="F160" s="80"/>
      <c r="G160" s="80"/>
      <c r="H160" s="80"/>
      <c r="I160" s="77"/>
      <c r="J160" s="82" t="s">
        <v>48</v>
      </c>
      <c r="K160" s="81"/>
      <c r="L160" s="81"/>
      <c r="M160" s="81"/>
      <c r="N160" s="81"/>
      <c r="O160" s="81"/>
      <c r="P160" s="81"/>
      <c r="Q160" s="81"/>
      <c r="R160" s="81"/>
      <c r="S160" s="81"/>
      <c r="T160" s="81"/>
      <c r="U160" s="81"/>
      <c r="V160" s="81"/>
      <c r="W160" s="81"/>
      <c r="X160" s="81"/>
      <c r="Y160" s="81"/>
      <c r="Z160" s="79"/>
    </row>
    <row r="161" spans="1:27" ht="20.100000000000001" customHeight="1" x14ac:dyDescent="0.15">
      <c r="A161" s="55">
        <f>IF(AND($I153="する",TRIM($I161)=""), 1001, 0)</f>
        <v>0</v>
      </c>
      <c r="B161" s="55"/>
      <c r="C161" s="74"/>
      <c r="D161" s="75">
        <v>5</v>
      </c>
      <c r="E161" s="50" t="s">
        <v>9</v>
      </c>
      <c r="I161" s="40"/>
      <c r="J161" s="41"/>
      <c r="K161" s="41"/>
      <c r="L161" s="41"/>
      <c r="M161" s="41"/>
      <c r="N161" s="80"/>
      <c r="O161" s="80"/>
      <c r="P161" s="80"/>
      <c r="Q161" s="80"/>
      <c r="R161" s="80"/>
      <c r="S161" s="80"/>
      <c r="T161" s="80"/>
      <c r="U161" s="80"/>
      <c r="V161" s="80"/>
      <c r="W161" s="80"/>
      <c r="X161" s="80"/>
      <c r="Y161" s="80"/>
      <c r="Z161" s="79"/>
    </row>
    <row r="162" spans="1:27" ht="20.100000000000001" customHeight="1" x14ac:dyDescent="0.15">
      <c r="A162" s="55"/>
      <c r="B162" s="55"/>
      <c r="C162" s="74"/>
      <c r="D162" s="75"/>
      <c r="E162" s="80"/>
      <c r="F162" s="80"/>
      <c r="G162" s="80"/>
      <c r="H162" s="80"/>
      <c r="I162" s="77"/>
      <c r="J162" s="82" t="s">
        <v>578</v>
      </c>
      <c r="K162" s="81"/>
      <c r="L162" s="81"/>
      <c r="M162" s="81"/>
      <c r="N162" s="81"/>
      <c r="O162" s="81"/>
      <c r="P162" s="81"/>
      <c r="Q162" s="81"/>
      <c r="R162" s="81"/>
      <c r="S162" s="81"/>
      <c r="T162" s="81"/>
      <c r="U162" s="81"/>
      <c r="V162" s="81"/>
      <c r="W162" s="81"/>
      <c r="X162" s="81"/>
      <c r="Y162" s="81"/>
      <c r="Z162" s="79"/>
    </row>
    <row r="163" spans="1:27" ht="20.100000000000001" customHeight="1" x14ac:dyDescent="0.15">
      <c r="A163" s="55">
        <f>IF(AND($I153="する",AND($I163&lt;&gt;"", OR(ISERROR(FIND("@"&amp;LEFT($I163,3)&amp;"@", 都道府県3))=FALSE, ISERROR(FIND("@"&amp;LEFT($I163,4)&amp;"@",都道府県4))=FALSE))=FALSE), 1001, 0)</f>
        <v>0</v>
      </c>
      <c r="B163" s="55"/>
      <c r="C163" s="74"/>
      <c r="D163" s="75">
        <v>6</v>
      </c>
      <c r="E163" s="50" t="s">
        <v>10</v>
      </c>
      <c r="I163" s="42"/>
      <c r="J163" s="42"/>
      <c r="K163" s="42"/>
      <c r="L163" s="42"/>
      <c r="M163" s="42"/>
      <c r="N163" s="42"/>
      <c r="O163" s="42"/>
      <c r="P163" s="42"/>
      <c r="Q163" s="43"/>
      <c r="R163" s="42"/>
      <c r="S163" s="42"/>
      <c r="T163" s="42"/>
      <c r="U163" s="42"/>
      <c r="V163" s="42"/>
      <c r="W163" s="42"/>
      <c r="X163" s="42"/>
      <c r="Y163" s="42"/>
      <c r="Z163" s="79"/>
    </row>
    <row r="164" spans="1:27" ht="20.100000000000001" customHeight="1" x14ac:dyDescent="0.15">
      <c r="A164" s="55"/>
      <c r="B164" s="55"/>
      <c r="C164" s="74"/>
      <c r="D164" s="75"/>
      <c r="E164" s="80"/>
      <c r="F164" s="80"/>
      <c r="G164" s="80"/>
      <c r="H164" s="80"/>
      <c r="I164" s="77"/>
      <c r="J164" s="82" t="s">
        <v>11</v>
      </c>
      <c r="K164" s="81"/>
      <c r="L164" s="81"/>
      <c r="M164" s="81"/>
      <c r="N164" s="81"/>
      <c r="O164" s="81"/>
      <c r="P164" s="81"/>
      <c r="Q164" s="81"/>
      <c r="R164" s="81"/>
      <c r="S164" s="81"/>
      <c r="T164" s="81"/>
      <c r="U164" s="81"/>
      <c r="V164" s="81"/>
      <c r="W164" s="81"/>
      <c r="X164" s="81"/>
      <c r="Y164" s="81"/>
      <c r="Z164" s="79"/>
    </row>
    <row r="165" spans="1:27" ht="20.100000000000001" customHeight="1" x14ac:dyDescent="0.15">
      <c r="A165" s="55">
        <f>IF(AND($I153="する",NOT(AND(TRIM($I165)&lt;&gt;"",ISNUMBER(VALUE(SUBSTITUTE($I165,"-",""))),IFERROR(SEARCH("-",$I165),0)&gt;0))), 1001, 0)</f>
        <v>0</v>
      </c>
      <c r="B165" s="55"/>
      <c r="C165" s="74"/>
      <c r="D165" s="75">
        <v>7</v>
      </c>
      <c r="E165" s="50" t="s">
        <v>20</v>
      </c>
      <c r="I165" s="38"/>
      <c r="J165" s="38"/>
      <c r="K165" s="38"/>
      <c r="L165" s="38"/>
      <c r="M165" s="38"/>
      <c r="Y165" s="81"/>
      <c r="Z165" s="79"/>
    </row>
    <row r="166" spans="1:27" ht="20.100000000000001" customHeight="1" x14ac:dyDescent="0.15">
      <c r="A166" s="55"/>
      <c r="B166" s="55"/>
      <c r="C166" s="83"/>
      <c r="D166" s="80"/>
      <c r="E166" s="80"/>
      <c r="F166" s="80"/>
      <c r="G166" s="80"/>
      <c r="H166" s="80"/>
      <c r="I166" s="77"/>
      <c r="J166" s="82" t="s">
        <v>23</v>
      </c>
      <c r="K166" s="81"/>
      <c r="L166" s="81"/>
      <c r="M166" s="81"/>
      <c r="N166" s="81"/>
      <c r="O166" s="81"/>
      <c r="P166" s="81"/>
      <c r="Q166" s="81"/>
      <c r="R166" s="81"/>
      <c r="S166" s="81"/>
      <c r="T166" s="81"/>
      <c r="U166" s="81"/>
      <c r="V166" s="81"/>
      <c r="W166" s="81"/>
      <c r="X166" s="81"/>
      <c r="Y166" s="81"/>
      <c r="Z166" s="79"/>
    </row>
    <row r="167" spans="1:27" ht="20.100000000000001" customHeight="1" x14ac:dyDescent="0.15">
      <c r="A167" s="55">
        <f>IF(AND($I153="する",AND(TRIM($I167)&lt;&gt;"",NOT(AND(ISNUMBER(VALUE(SUBSTITUTE($I167,"-",""))),IFERROR(SEARCH("-",$I167),0)&gt;0)))), 1001, 0)</f>
        <v>0</v>
      </c>
      <c r="B167" s="55"/>
      <c r="C167" s="74"/>
      <c r="D167" s="75">
        <v>8</v>
      </c>
      <c r="E167" s="50" t="s">
        <v>24</v>
      </c>
      <c r="I167" s="38"/>
      <c r="J167" s="38"/>
      <c r="K167" s="38"/>
      <c r="L167" s="38"/>
      <c r="M167" s="38"/>
      <c r="N167" s="81"/>
      <c r="O167" s="81"/>
      <c r="P167" s="81"/>
      <c r="Q167" s="81"/>
      <c r="R167" s="81"/>
      <c r="S167" s="81"/>
      <c r="T167" s="81"/>
      <c r="U167" s="81"/>
      <c r="V167" s="81"/>
      <c r="W167" s="81"/>
      <c r="X167" s="81"/>
      <c r="Y167" s="81"/>
      <c r="Z167" s="79"/>
    </row>
    <row r="168" spans="1:27" ht="20.100000000000001" customHeight="1" x14ac:dyDescent="0.15">
      <c r="A168" s="55"/>
      <c r="B168" s="55"/>
      <c r="C168" s="83"/>
      <c r="D168" s="80"/>
      <c r="E168" s="80"/>
      <c r="F168" s="80"/>
      <c r="G168" s="80"/>
      <c r="H168" s="80"/>
      <c r="I168" s="77"/>
      <c r="J168" s="82" t="s">
        <v>23</v>
      </c>
      <c r="K168" s="81"/>
      <c r="L168" s="81"/>
      <c r="M168" s="81"/>
      <c r="N168" s="81"/>
      <c r="O168" s="81"/>
      <c r="P168" s="81"/>
      <c r="Q168" s="81"/>
      <c r="R168" s="81"/>
      <c r="S168" s="81"/>
      <c r="T168" s="81"/>
      <c r="U168" s="81"/>
      <c r="V168" s="81"/>
      <c r="W168" s="81"/>
      <c r="X168" s="81"/>
      <c r="Y168" s="81"/>
      <c r="Z168" s="79"/>
    </row>
    <row r="169" spans="1:27" ht="20.100000000000001" customHeight="1" x14ac:dyDescent="0.15">
      <c r="A169" s="55">
        <f>IF(AND($I153="する",AND(TRIM($I169)&lt;&gt;"", NOT(IFERROR(SEARCH("@",$I169),0)&gt;0))), 1001, 0)</f>
        <v>0</v>
      </c>
      <c r="B169" s="55"/>
      <c r="C169" s="74"/>
      <c r="D169" s="75">
        <v>9</v>
      </c>
      <c r="E169" s="50" t="s">
        <v>25</v>
      </c>
      <c r="I169" s="38"/>
      <c r="J169" s="38"/>
      <c r="K169" s="38"/>
      <c r="L169" s="38"/>
      <c r="M169" s="38"/>
      <c r="N169" s="38"/>
      <c r="O169" s="38"/>
      <c r="P169" s="38"/>
      <c r="Q169" s="44"/>
      <c r="R169" s="38"/>
      <c r="S169" s="38"/>
      <c r="T169" s="38"/>
      <c r="U169" s="38"/>
      <c r="V169" s="38"/>
      <c r="W169" s="38"/>
      <c r="X169" s="38"/>
      <c r="Y169" s="38"/>
      <c r="Z169" s="79"/>
    </row>
    <row r="170" spans="1:27" ht="20.100000000000001" customHeight="1" x14ac:dyDescent="0.15">
      <c r="A170" s="55"/>
      <c r="B170" s="55"/>
      <c r="C170" s="83"/>
      <c r="D170" s="80"/>
      <c r="E170" s="80"/>
      <c r="F170" s="80"/>
      <c r="G170" s="80"/>
      <c r="H170" s="80"/>
      <c r="I170" s="77"/>
      <c r="J170" s="88" t="s">
        <v>581</v>
      </c>
      <c r="K170" s="105"/>
      <c r="L170" s="81"/>
      <c r="M170" s="81"/>
      <c r="N170" s="81"/>
      <c r="O170" s="81"/>
      <c r="P170" s="81"/>
      <c r="Q170" s="106"/>
      <c r="R170" s="81"/>
      <c r="S170" s="81"/>
      <c r="T170" s="81"/>
      <c r="U170" s="81"/>
      <c r="V170" s="81"/>
      <c r="W170" s="81"/>
      <c r="X170" s="81"/>
      <c r="Y170" s="81"/>
      <c r="Z170" s="79"/>
    </row>
    <row r="171" spans="1:27" ht="20.100000000000001" customHeight="1" x14ac:dyDescent="0.15">
      <c r="A171" s="55"/>
      <c r="B171" s="55"/>
      <c r="C171" s="94"/>
      <c r="D171" s="95"/>
      <c r="E171" s="95"/>
      <c r="F171" s="95"/>
      <c r="G171" s="95"/>
      <c r="H171" s="95"/>
      <c r="I171" s="96"/>
      <c r="J171" s="96"/>
      <c r="K171" s="97"/>
      <c r="L171" s="96"/>
      <c r="M171" s="96"/>
      <c r="N171" s="96"/>
      <c r="O171" s="96"/>
      <c r="P171" s="96"/>
      <c r="Q171" s="96"/>
      <c r="R171" s="96"/>
      <c r="S171" s="96"/>
      <c r="T171" s="96"/>
      <c r="U171" s="96"/>
      <c r="V171" s="96"/>
      <c r="W171" s="96"/>
      <c r="X171" s="96"/>
      <c r="Y171" s="125"/>
      <c r="Z171" s="98"/>
      <c r="AA171" s="112"/>
    </row>
    <row r="172" spans="1:27" ht="20.100000000000001" customHeight="1" x14ac:dyDescent="0.15">
      <c r="A172" s="55"/>
      <c r="B172" s="55"/>
      <c r="C172" s="80"/>
      <c r="D172" s="80"/>
      <c r="E172" s="80"/>
      <c r="F172" s="80"/>
      <c r="G172" s="80"/>
      <c r="H172" s="80"/>
      <c r="I172" s="100"/>
      <c r="J172" s="100"/>
      <c r="K172" s="100"/>
      <c r="L172" s="100"/>
      <c r="M172" s="100"/>
      <c r="N172" s="100"/>
      <c r="O172" s="100"/>
      <c r="P172" s="100"/>
      <c r="Q172" s="100"/>
      <c r="R172" s="100"/>
      <c r="S172" s="100"/>
      <c r="T172" s="100"/>
      <c r="U172" s="100"/>
      <c r="V172" s="100"/>
      <c r="W172" s="100"/>
      <c r="X172" s="100"/>
      <c r="Y172" s="126"/>
      <c r="Z172" s="80"/>
      <c r="AA172" s="112"/>
    </row>
    <row r="173" spans="1:27" ht="20.100000000000001" customHeight="1" x14ac:dyDescent="0.15">
      <c r="A173" s="55"/>
      <c r="B173" s="55"/>
      <c r="C173" s="80"/>
      <c r="D173" s="80"/>
      <c r="E173" s="80"/>
      <c r="F173" s="80"/>
      <c r="G173" s="80"/>
      <c r="H173" s="80"/>
      <c r="I173" s="127"/>
      <c r="J173" s="100"/>
      <c r="K173" s="100"/>
      <c r="L173" s="100"/>
      <c r="M173" s="100"/>
      <c r="N173" s="126"/>
      <c r="O173" s="100"/>
      <c r="P173" s="100"/>
      <c r="Q173" s="100"/>
      <c r="R173" s="126"/>
      <c r="S173" s="100"/>
      <c r="T173" s="100"/>
      <c r="U173" s="100"/>
      <c r="V173" s="100"/>
      <c r="W173" s="100"/>
      <c r="X173" s="100"/>
      <c r="Y173" s="100"/>
      <c r="Z173" s="100"/>
      <c r="AA173" s="100"/>
    </row>
    <row r="174" spans="1:27" ht="20.100000000000001" customHeight="1" x14ac:dyDescent="0.15">
      <c r="A174" s="55"/>
      <c r="B174" s="55"/>
      <c r="C174" s="67" t="s">
        <v>3</v>
      </c>
      <c r="D174" s="68"/>
      <c r="E174" s="68"/>
      <c r="F174" s="68"/>
      <c r="G174" s="68"/>
      <c r="H174" s="69"/>
      <c r="I174" s="128"/>
      <c r="J174" s="129"/>
      <c r="K174" s="129"/>
      <c r="L174" s="129"/>
      <c r="M174" s="129"/>
      <c r="N174" s="129"/>
      <c r="O174" s="129"/>
      <c r="P174" s="129"/>
      <c r="Q174" s="129"/>
      <c r="R174" s="129"/>
      <c r="S174" s="129"/>
      <c r="T174" s="129"/>
      <c r="U174" s="129"/>
      <c r="V174" s="129"/>
      <c r="W174" s="129"/>
      <c r="X174" s="129"/>
      <c r="Y174" s="129"/>
      <c r="Z174" s="129"/>
    </row>
    <row r="175" spans="1:27" ht="20.100000000000001" customHeight="1" x14ac:dyDescent="0.15">
      <c r="A175" s="55"/>
      <c r="B175" s="55"/>
      <c r="C175" s="130"/>
      <c r="D175" s="131"/>
      <c r="E175" s="131"/>
      <c r="F175" s="131"/>
      <c r="G175" s="131"/>
      <c r="H175" s="131"/>
      <c r="Z175" s="123"/>
      <c r="AA175" s="91"/>
    </row>
    <row r="176" spans="1:27" ht="20.100000000000001" hidden="1" customHeight="1" x14ac:dyDescent="0.15">
      <c r="A176" s="55"/>
      <c r="B176" s="55"/>
      <c r="C176" s="74"/>
      <c r="D176" s="75"/>
      <c r="E176" s="132"/>
      <c r="F176" s="132"/>
      <c r="G176" s="132"/>
      <c r="H176" s="132"/>
      <c r="I176" s="132"/>
      <c r="J176" s="132"/>
      <c r="K176" s="81"/>
      <c r="L176" s="81"/>
      <c r="M176" s="81"/>
      <c r="N176" s="81"/>
      <c r="O176" s="81"/>
      <c r="P176" s="81"/>
      <c r="Q176" s="81"/>
      <c r="R176" s="81"/>
      <c r="S176" s="81"/>
      <c r="T176" s="81"/>
      <c r="U176" s="81"/>
      <c r="V176" s="81"/>
      <c r="W176" s="81"/>
      <c r="X176" s="81"/>
      <c r="Y176" s="81"/>
      <c r="Z176" s="79"/>
    </row>
    <row r="177" spans="1:27" ht="20.100000000000001" customHeight="1" x14ac:dyDescent="0.15">
      <c r="A177" s="55">
        <f>IF(TRIM($I177)="", 1001, 0)</f>
        <v>1001</v>
      </c>
      <c r="B177" s="55"/>
      <c r="C177" s="74"/>
      <c r="D177" s="75">
        <v>1</v>
      </c>
      <c r="E177" s="50" t="s">
        <v>0</v>
      </c>
      <c r="I177" s="45"/>
      <c r="J177" s="45"/>
      <c r="K177" s="45"/>
      <c r="L177" s="45"/>
      <c r="M177" s="45"/>
      <c r="N177" s="80" t="s">
        <v>6</v>
      </c>
      <c r="O177" s="80"/>
      <c r="P177" s="80"/>
      <c r="Q177" s="80"/>
      <c r="R177" s="80"/>
      <c r="S177" s="80"/>
      <c r="T177" s="80"/>
      <c r="U177" s="80"/>
      <c r="V177" s="80"/>
      <c r="W177" s="80"/>
      <c r="X177" s="80"/>
      <c r="Y177" s="80"/>
      <c r="Z177" s="79"/>
    </row>
    <row r="178" spans="1:27" ht="30" customHeight="1" x14ac:dyDescent="0.15">
      <c r="A178" s="55"/>
      <c r="B178" s="55"/>
      <c r="C178" s="83"/>
      <c r="D178" s="80"/>
      <c r="E178" s="80"/>
      <c r="F178" s="80"/>
      <c r="G178" s="80"/>
      <c r="H178" s="80"/>
      <c r="I178" s="77"/>
      <c r="J178" s="103" t="s">
        <v>54</v>
      </c>
      <c r="K178" s="133"/>
      <c r="L178" s="133"/>
      <c r="M178" s="133"/>
      <c r="N178" s="133"/>
      <c r="O178" s="133"/>
      <c r="P178" s="133"/>
      <c r="Q178" s="133"/>
      <c r="R178" s="133"/>
      <c r="S178" s="133"/>
      <c r="T178" s="133"/>
      <c r="U178" s="133"/>
      <c r="V178" s="133"/>
      <c r="W178" s="133"/>
      <c r="X178" s="133"/>
      <c r="Y178" s="133"/>
      <c r="Z178" s="79"/>
    </row>
    <row r="179" spans="1:27" ht="20.100000000000001" customHeight="1" x14ac:dyDescent="0.15">
      <c r="A179" s="55"/>
      <c r="B179" s="55"/>
      <c r="C179" s="83"/>
      <c r="D179" s="75">
        <v>2</v>
      </c>
      <c r="E179" s="80" t="s">
        <v>53</v>
      </c>
      <c r="F179" s="80"/>
      <c r="G179" s="80"/>
      <c r="H179" s="80"/>
      <c r="I179" s="45"/>
      <c r="J179" s="46"/>
      <c r="K179" s="46"/>
      <c r="L179" s="46"/>
      <c r="M179" s="46"/>
      <c r="N179" s="134" t="s">
        <v>490</v>
      </c>
      <c r="O179" s="82"/>
      <c r="P179" s="82"/>
      <c r="Q179" s="82"/>
      <c r="R179" s="82"/>
      <c r="S179" s="82"/>
      <c r="T179" s="82"/>
      <c r="U179" s="82"/>
      <c r="V179" s="82"/>
      <c r="W179" s="82"/>
      <c r="X179" s="82"/>
      <c r="Y179" s="82"/>
      <c r="Z179" s="79"/>
    </row>
    <row r="180" spans="1:27" ht="20.100000000000001" customHeight="1" x14ac:dyDescent="0.15">
      <c r="A180" s="55"/>
      <c r="B180" s="55"/>
      <c r="C180" s="83"/>
      <c r="D180" s="75"/>
      <c r="E180" s="80"/>
      <c r="F180" s="80"/>
      <c r="G180" s="80"/>
      <c r="H180" s="80"/>
      <c r="I180" s="77"/>
      <c r="J180" s="135"/>
      <c r="K180" s="82"/>
      <c r="L180" s="82"/>
      <c r="M180" s="82"/>
      <c r="N180" s="82"/>
      <c r="O180" s="82"/>
      <c r="P180" s="82"/>
      <c r="Q180" s="82"/>
      <c r="R180" s="82"/>
      <c r="S180" s="82"/>
      <c r="T180" s="82"/>
      <c r="U180" s="82"/>
      <c r="V180" s="82"/>
      <c r="W180" s="82"/>
      <c r="X180" s="82"/>
      <c r="Y180" s="82"/>
      <c r="Z180" s="79"/>
    </row>
    <row r="181" spans="1:27" ht="20.100000000000001" customHeight="1" x14ac:dyDescent="0.15">
      <c r="A181" s="55"/>
      <c r="B181" s="55"/>
      <c r="C181" s="83"/>
      <c r="D181" s="75">
        <v>3</v>
      </c>
      <c r="E181" s="80" t="s">
        <v>55</v>
      </c>
      <c r="F181" s="80"/>
      <c r="G181" s="80"/>
      <c r="H181" s="80"/>
      <c r="I181" s="45"/>
      <c r="J181" s="46"/>
      <c r="K181" s="46"/>
      <c r="L181" s="46"/>
      <c r="M181" s="46"/>
      <c r="N181" s="134" t="s">
        <v>490</v>
      </c>
      <c r="O181" s="82"/>
      <c r="P181" s="82"/>
      <c r="Q181" s="82"/>
      <c r="R181" s="82"/>
      <c r="S181" s="82"/>
      <c r="T181" s="82"/>
      <c r="U181" s="82"/>
      <c r="V181" s="82"/>
      <c r="W181" s="82"/>
      <c r="X181" s="82"/>
      <c r="Y181" s="82"/>
      <c r="Z181" s="79"/>
    </row>
    <row r="182" spans="1:27" ht="20.100000000000001" customHeight="1" x14ac:dyDescent="0.15">
      <c r="A182" s="55"/>
      <c r="B182" s="55"/>
      <c r="C182" s="83"/>
      <c r="D182" s="80"/>
      <c r="E182" s="80"/>
      <c r="F182" s="80"/>
      <c r="G182" s="80"/>
      <c r="H182" s="80"/>
      <c r="I182" s="77"/>
      <c r="J182" s="82" t="s">
        <v>56</v>
      </c>
      <c r="K182" s="82"/>
      <c r="L182" s="82"/>
      <c r="M182" s="82"/>
      <c r="N182" s="82"/>
      <c r="O182" s="82"/>
      <c r="P182" s="82"/>
      <c r="Q182" s="82"/>
      <c r="R182" s="82"/>
      <c r="S182" s="82"/>
      <c r="T182" s="82"/>
      <c r="U182" s="82"/>
      <c r="V182" s="82"/>
      <c r="W182" s="82"/>
      <c r="X182" s="82"/>
      <c r="Y182" s="82"/>
      <c r="Z182" s="79"/>
    </row>
    <row r="183" spans="1:27" ht="20.100000000000001" customHeight="1" x14ac:dyDescent="0.15">
      <c r="A183" s="55"/>
      <c r="B183" s="55"/>
      <c r="C183" s="74"/>
      <c r="D183" s="75">
        <v>4</v>
      </c>
      <c r="E183" s="50" t="s">
        <v>574</v>
      </c>
      <c r="I183" s="45"/>
      <c r="J183" s="46"/>
      <c r="K183" s="46"/>
      <c r="L183" s="46"/>
      <c r="M183" s="46"/>
      <c r="N183" s="80" t="s">
        <v>575</v>
      </c>
      <c r="O183" s="80"/>
      <c r="P183" s="80"/>
      <c r="Q183" s="80"/>
      <c r="R183" s="80"/>
      <c r="S183" s="80"/>
      <c r="T183" s="80"/>
      <c r="U183" s="80"/>
      <c r="V183" s="80"/>
      <c r="W183" s="80"/>
      <c r="X183" s="80"/>
      <c r="Z183" s="123"/>
    </row>
    <row r="184" spans="1:27" ht="20.100000000000001" customHeight="1" x14ac:dyDescent="0.15">
      <c r="A184" s="55"/>
      <c r="B184" s="55"/>
      <c r="C184" s="74"/>
      <c r="D184" s="75"/>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7"/>
      <c r="AA184" s="83"/>
    </row>
    <row r="185" spans="1:27" ht="20.100000000000001" customHeight="1" x14ac:dyDescent="0.15">
      <c r="A185" s="55"/>
      <c r="B185" s="55"/>
      <c r="C185" s="94"/>
      <c r="D185" s="95"/>
      <c r="E185" s="95"/>
      <c r="F185" s="95"/>
      <c r="G185" s="95"/>
      <c r="H185" s="95"/>
      <c r="I185" s="95"/>
      <c r="J185" s="96"/>
      <c r="K185" s="96"/>
      <c r="L185" s="96"/>
      <c r="M185" s="119"/>
      <c r="N185" s="96"/>
      <c r="O185" s="96"/>
      <c r="P185" s="119"/>
      <c r="Q185" s="96"/>
      <c r="R185" s="96"/>
      <c r="S185" s="96"/>
      <c r="T185" s="96"/>
      <c r="U185" s="96"/>
      <c r="V185" s="96"/>
      <c r="W185" s="96"/>
      <c r="X185" s="96"/>
      <c r="Y185" s="96"/>
      <c r="Z185" s="138"/>
      <c r="AA185" s="83"/>
    </row>
    <row r="186" spans="1:27" ht="20.100000000000001" customHeight="1" x14ac:dyDescent="0.15">
      <c r="A186" s="55"/>
      <c r="B186" s="55"/>
      <c r="C186" s="80"/>
      <c r="D186" s="80"/>
      <c r="E186" s="80"/>
      <c r="F186" s="80"/>
      <c r="G186" s="80"/>
      <c r="H186" s="80"/>
      <c r="I186" s="80"/>
      <c r="J186" s="100"/>
      <c r="K186" s="100"/>
      <c r="L186" s="100"/>
      <c r="M186" s="120"/>
      <c r="N186" s="100"/>
      <c r="O186" s="100"/>
      <c r="P186" s="120"/>
      <c r="Q186" s="100"/>
      <c r="R186" s="100"/>
      <c r="S186" s="100"/>
      <c r="T186" s="100"/>
      <c r="U186" s="100"/>
      <c r="V186" s="100"/>
      <c r="W186" s="100"/>
      <c r="X186" s="100"/>
      <c r="Y186" s="100"/>
      <c r="Z186" s="100"/>
      <c r="AA186" s="100"/>
    </row>
    <row r="187" spans="1:27" ht="20.100000000000001" customHeight="1" x14ac:dyDescent="0.15">
      <c r="A187" s="66"/>
      <c r="B187" s="55"/>
      <c r="C187" s="80"/>
      <c r="D187" s="80"/>
      <c r="E187" s="80"/>
      <c r="F187" s="80"/>
      <c r="G187" s="80"/>
      <c r="H187" s="80"/>
      <c r="I187" s="100"/>
      <c r="J187" s="80"/>
      <c r="K187" s="80"/>
      <c r="L187" s="111"/>
      <c r="M187" s="80"/>
      <c r="N187" s="80"/>
      <c r="O187" s="80"/>
      <c r="P187" s="80"/>
      <c r="Q187" s="80"/>
      <c r="R187" s="80"/>
      <c r="S187" s="80"/>
      <c r="T187" s="80"/>
      <c r="U187" s="80"/>
      <c r="V187" s="80"/>
      <c r="W187" s="80"/>
      <c r="X187" s="80"/>
      <c r="Y187" s="80"/>
      <c r="Z187" s="80"/>
    </row>
    <row r="188" spans="1:27" ht="20.100000000000001" customHeight="1" x14ac:dyDescent="0.15">
      <c r="A188" s="66"/>
      <c r="B188" s="55"/>
      <c r="C188" s="67" t="s">
        <v>444</v>
      </c>
      <c r="D188" s="68"/>
      <c r="E188" s="68"/>
      <c r="F188" s="68"/>
      <c r="G188" s="68"/>
      <c r="H188" s="68"/>
      <c r="I188" s="69"/>
      <c r="L188" s="101"/>
    </row>
    <row r="189" spans="1:27" ht="20.100000000000001" customHeight="1" x14ac:dyDescent="0.15">
      <c r="A189" s="66"/>
      <c r="B189" s="55"/>
      <c r="C189" s="70"/>
      <c r="D189" s="71"/>
      <c r="E189" s="71"/>
      <c r="F189" s="71"/>
      <c r="G189" s="71"/>
      <c r="H189" s="71"/>
      <c r="I189" s="71"/>
      <c r="J189" s="72"/>
      <c r="K189" s="72"/>
      <c r="L189" s="115"/>
      <c r="M189" s="115"/>
      <c r="N189" s="72"/>
      <c r="O189" s="72"/>
      <c r="P189" s="72"/>
      <c r="Q189" s="72"/>
      <c r="R189" s="72"/>
      <c r="S189" s="72"/>
      <c r="T189" s="72"/>
      <c r="U189" s="72"/>
      <c r="V189" s="72"/>
      <c r="W189" s="72"/>
      <c r="X189" s="72"/>
      <c r="Y189" s="72"/>
      <c r="Z189" s="73"/>
    </row>
    <row r="190" spans="1:27" ht="20.100000000000001" hidden="1" customHeight="1" x14ac:dyDescent="0.15">
      <c r="A190" s="66"/>
      <c r="B190" s="55"/>
      <c r="C190" s="70"/>
      <c r="D190" s="71"/>
      <c r="E190" s="71"/>
      <c r="F190" s="71"/>
      <c r="G190" s="71"/>
      <c r="H190" s="71"/>
      <c r="I190" s="71"/>
      <c r="J190" s="80"/>
      <c r="K190" s="80"/>
      <c r="L190" s="111"/>
      <c r="M190" s="111"/>
      <c r="N190" s="80"/>
      <c r="O190" s="80"/>
      <c r="P190" s="80"/>
      <c r="Q190" s="80"/>
      <c r="R190" s="80"/>
      <c r="S190" s="80"/>
      <c r="T190" s="80"/>
      <c r="U190" s="80"/>
      <c r="V190" s="80"/>
      <c r="W190" s="80"/>
      <c r="X190" s="80"/>
      <c r="Y190" s="80"/>
      <c r="Z190" s="79"/>
    </row>
    <row r="191" spans="1:27" ht="20.100000000000001" customHeight="1" x14ac:dyDescent="0.15">
      <c r="A191" s="66"/>
      <c r="B191" s="55"/>
      <c r="C191" s="74"/>
      <c r="D191" s="75">
        <v>1</v>
      </c>
      <c r="E191" s="50" t="s">
        <v>60</v>
      </c>
      <c r="J191" s="81"/>
      <c r="K191" s="81"/>
      <c r="L191" s="118"/>
      <c r="M191" s="81"/>
      <c r="N191" s="81"/>
      <c r="O191" s="118"/>
      <c r="P191" s="81"/>
      <c r="Q191" s="81"/>
      <c r="R191" s="118"/>
      <c r="S191" s="81"/>
      <c r="T191" s="81"/>
      <c r="U191" s="81"/>
      <c r="V191" s="81"/>
      <c r="W191" s="81"/>
      <c r="X191" s="81"/>
      <c r="Y191" s="81"/>
      <c r="Z191" s="79"/>
    </row>
    <row r="192" spans="1:27" ht="50.1" customHeight="1" x14ac:dyDescent="0.15">
      <c r="A192" s="66"/>
      <c r="B192" s="55"/>
      <c r="C192" s="70"/>
      <c r="E192" s="139" t="s">
        <v>576</v>
      </c>
      <c r="F192" s="139"/>
      <c r="G192" s="139"/>
      <c r="H192" s="139"/>
      <c r="I192" s="139"/>
      <c r="J192" s="139"/>
      <c r="K192" s="139"/>
      <c r="L192" s="139"/>
      <c r="M192" s="139"/>
      <c r="N192" s="139"/>
      <c r="O192" s="139"/>
      <c r="P192" s="139"/>
      <c r="Q192" s="139"/>
      <c r="R192" s="139"/>
      <c r="S192" s="139"/>
      <c r="T192" s="139"/>
      <c r="U192" s="139"/>
      <c r="V192" s="139"/>
      <c r="W192" s="139"/>
      <c r="X192" s="139"/>
      <c r="Y192" s="139"/>
      <c r="Z192" s="79"/>
    </row>
    <row r="193" spans="1:26" ht="20.100000000000001" customHeight="1" x14ac:dyDescent="0.15">
      <c r="A193" s="66"/>
      <c r="B193" s="55"/>
      <c r="C193" s="70"/>
      <c r="E193" s="140" t="s">
        <v>61</v>
      </c>
      <c r="F193" s="141"/>
      <c r="G193" s="141"/>
      <c r="H193" s="141"/>
      <c r="I193" s="141"/>
      <c r="J193" s="141"/>
      <c r="K193" s="141"/>
      <c r="L193" s="141"/>
      <c r="M193" s="141"/>
      <c r="N193" s="141"/>
      <c r="O193" s="141"/>
      <c r="P193" s="141"/>
      <c r="Q193" s="141"/>
      <c r="R193" s="141"/>
      <c r="S193" s="141"/>
      <c r="T193" s="141"/>
      <c r="U193" s="141"/>
      <c r="V193" s="141"/>
      <c r="W193" s="141"/>
      <c r="X193" s="141"/>
      <c r="Y193" s="141"/>
      <c r="Z193" s="79"/>
    </row>
    <row r="194" spans="1:26" ht="28.5" customHeight="1" x14ac:dyDescent="0.15">
      <c r="A194" s="66">
        <f>IF(COUNTIF(S195:S370,"○")&lt;1, 1001, 0)</f>
        <v>1001</v>
      </c>
      <c r="B194" s="272"/>
      <c r="C194" s="70"/>
      <c r="E194" s="142" t="s">
        <v>561</v>
      </c>
      <c r="F194" s="143"/>
      <c r="G194" s="143"/>
      <c r="H194" s="143"/>
      <c r="I194" s="143"/>
      <c r="J194" s="143"/>
      <c r="K194" s="143"/>
      <c r="L194" s="143"/>
      <c r="M194" s="143"/>
      <c r="N194" s="144" t="s">
        <v>562</v>
      </c>
      <c r="O194" s="145"/>
      <c r="P194" s="145"/>
      <c r="Q194" s="145"/>
      <c r="R194" s="146"/>
      <c r="S194" s="147" t="s">
        <v>7</v>
      </c>
      <c r="T194" s="148" t="s">
        <v>577</v>
      </c>
      <c r="U194" s="148"/>
      <c r="V194" s="148"/>
      <c r="W194" s="148"/>
      <c r="X194" s="148"/>
      <c r="Y194" s="149"/>
      <c r="Z194" s="79"/>
    </row>
    <row r="195" spans="1:26" ht="19.899999999999999" customHeight="1" x14ac:dyDescent="0.15">
      <c r="A195" s="66">
        <f>IF(AND($S195="○", TRIM($T195)=""),1001,0)</f>
        <v>0</v>
      </c>
      <c r="B195" s="55"/>
      <c r="C195" s="83"/>
      <c r="D195" s="80"/>
      <c r="E195" s="150" t="s">
        <v>556</v>
      </c>
      <c r="F195" s="151" t="s">
        <v>62</v>
      </c>
      <c r="G195" s="152" t="s">
        <v>106</v>
      </c>
      <c r="H195" s="153"/>
      <c r="I195" s="153"/>
      <c r="J195" s="153"/>
      <c r="K195" s="153"/>
      <c r="L195" s="153"/>
      <c r="M195" s="153"/>
      <c r="N195" s="154" t="s">
        <v>73</v>
      </c>
      <c r="O195" s="155"/>
      <c r="P195" s="155"/>
      <c r="Q195" s="155"/>
      <c r="R195" s="156"/>
      <c r="S195" s="2"/>
      <c r="T195" s="28"/>
      <c r="U195" s="29"/>
      <c r="V195" s="29"/>
      <c r="W195" s="29"/>
      <c r="X195" s="29"/>
      <c r="Y195" s="30"/>
      <c r="Z195" s="79"/>
    </row>
    <row r="196" spans="1:26" ht="30" customHeight="1" x14ac:dyDescent="0.15">
      <c r="A196" s="157">
        <f>IF(AND($S196="○", TRIM($T196)=""),1001,0)</f>
        <v>0</v>
      </c>
      <c r="B196" s="123"/>
      <c r="D196" s="123"/>
      <c r="E196" s="158"/>
      <c r="F196" s="159" t="s">
        <v>63</v>
      </c>
      <c r="G196" s="160" t="s">
        <v>105</v>
      </c>
      <c r="H196" s="161"/>
      <c r="I196" s="161"/>
      <c r="J196" s="161"/>
      <c r="K196" s="161"/>
      <c r="L196" s="161"/>
      <c r="M196" s="161"/>
      <c r="N196" s="162" t="s">
        <v>74</v>
      </c>
      <c r="O196" s="163"/>
      <c r="P196" s="163"/>
      <c r="Q196" s="163"/>
      <c r="R196" s="164"/>
      <c r="S196" s="3"/>
      <c r="T196" s="20"/>
      <c r="U196" s="23"/>
      <c r="V196" s="23"/>
      <c r="W196" s="23"/>
      <c r="X196" s="23"/>
      <c r="Y196" s="24"/>
      <c r="Z196" s="123"/>
    </row>
    <row r="197" spans="1:26" ht="19.899999999999999" customHeight="1" x14ac:dyDescent="0.15">
      <c r="A197" s="157">
        <f>IF(AND($S197="○", TRIM($T197)=""),1001,0)</f>
        <v>0</v>
      </c>
      <c r="B197" s="123"/>
      <c r="E197" s="158"/>
      <c r="F197" s="159" t="s">
        <v>64</v>
      </c>
      <c r="G197" s="160" t="s">
        <v>67</v>
      </c>
      <c r="H197" s="161"/>
      <c r="I197" s="161"/>
      <c r="J197" s="161"/>
      <c r="K197" s="161"/>
      <c r="L197" s="161"/>
      <c r="M197" s="161"/>
      <c r="N197" s="165" t="s">
        <v>75</v>
      </c>
      <c r="O197" s="163"/>
      <c r="P197" s="163"/>
      <c r="Q197" s="163"/>
      <c r="R197" s="164"/>
      <c r="S197" s="3"/>
      <c r="T197" s="20"/>
      <c r="U197" s="23"/>
      <c r="V197" s="23"/>
      <c r="W197" s="23"/>
      <c r="X197" s="23"/>
      <c r="Y197" s="24"/>
      <c r="Z197" s="123"/>
    </row>
    <row r="198" spans="1:26" ht="30" customHeight="1" x14ac:dyDescent="0.15">
      <c r="A198" s="157">
        <f>IF(AND($S198="○", TRIM($T198)=""),1001,0)</f>
        <v>0</v>
      </c>
      <c r="B198" s="123"/>
      <c r="E198" s="158"/>
      <c r="F198" s="159" t="s">
        <v>65</v>
      </c>
      <c r="G198" s="160" t="s">
        <v>68</v>
      </c>
      <c r="H198" s="161"/>
      <c r="I198" s="161"/>
      <c r="J198" s="161"/>
      <c r="K198" s="161"/>
      <c r="L198" s="161"/>
      <c r="M198" s="161"/>
      <c r="N198" s="162" t="s">
        <v>76</v>
      </c>
      <c r="O198" s="166"/>
      <c r="P198" s="166"/>
      <c r="Q198" s="166"/>
      <c r="R198" s="167"/>
      <c r="S198" s="3"/>
      <c r="T198" s="20"/>
      <c r="U198" s="23"/>
      <c r="V198" s="23"/>
      <c r="W198" s="23"/>
      <c r="X198" s="23"/>
      <c r="Y198" s="24"/>
      <c r="Z198" s="123"/>
    </row>
    <row r="199" spans="1:26" ht="19.899999999999999" customHeight="1" x14ac:dyDescent="0.15">
      <c r="A199" s="157">
        <f>IF(AND($S199="○", TRIM($T199)=""),1001,0)</f>
        <v>0</v>
      </c>
      <c r="B199" s="123"/>
      <c r="E199" s="158"/>
      <c r="F199" s="168" t="s">
        <v>66</v>
      </c>
      <c r="G199" s="169" t="s">
        <v>72</v>
      </c>
      <c r="H199" s="170"/>
      <c r="I199" s="170"/>
      <c r="J199" s="170"/>
      <c r="K199" s="170"/>
      <c r="L199" s="170"/>
      <c r="M199" s="170"/>
      <c r="N199" s="162" t="s">
        <v>77</v>
      </c>
      <c r="O199" s="163"/>
      <c r="P199" s="163"/>
      <c r="Q199" s="163"/>
      <c r="R199" s="164"/>
      <c r="S199" s="3"/>
      <c r="T199" s="20"/>
      <c r="U199" s="23"/>
      <c r="V199" s="23"/>
      <c r="W199" s="23"/>
      <c r="X199" s="23"/>
      <c r="Y199" s="24"/>
      <c r="Z199" s="123"/>
    </row>
    <row r="200" spans="1:26" ht="19.899999999999999" customHeight="1" x14ac:dyDescent="0.15">
      <c r="A200" s="157">
        <f>IF(AND($S200="○", TRIM($T200)=""),1001,0)</f>
        <v>0</v>
      </c>
      <c r="B200" s="123"/>
      <c r="E200" s="158"/>
      <c r="F200" s="168" t="s">
        <v>69</v>
      </c>
      <c r="G200" s="160" t="s">
        <v>71</v>
      </c>
      <c r="H200" s="161"/>
      <c r="I200" s="161"/>
      <c r="J200" s="161"/>
      <c r="K200" s="161"/>
      <c r="L200" s="161"/>
      <c r="M200" s="161"/>
      <c r="N200" s="165" t="s">
        <v>78</v>
      </c>
      <c r="O200" s="163"/>
      <c r="P200" s="163"/>
      <c r="Q200" s="163"/>
      <c r="R200" s="164"/>
      <c r="S200" s="3"/>
      <c r="T200" s="20"/>
      <c r="U200" s="23"/>
      <c r="V200" s="23"/>
      <c r="W200" s="23"/>
      <c r="X200" s="23"/>
      <c r="Y200" s="24"/>
      <c r="Z200" s="123"/>
    </row>
    <row r="201" spans="1:26" ht="19.899999999999999" customHeight="1" x14ac:dyDescent="0.15">
      <c r="A201" s="157">
        <f>IF(AND($S201="○", TRIM($T201)=""),1001,0)</f>
        <v>0</v>
      </c>
      <c r="B201" s="123"/>
      <c r="E201" s="171"/>
      <c r="F201" s="172" t="s">
        <v>497</v>
      </c>
      <c r="G201" s="173" t="s">
        <v>70</v>
      </c>
      <c r="H201" s="174"/>
      <c r="I201" s="174"/>
      <c r="J201" s="174"/>
      <c r="K201" s="174"/>
      <c r="L201" s="174"/>
      <c r="M201" s="174"/>
      <c r="N201" s="175"/>
      <c r="O201" s="176"/>
      <c r="P201" s="176"/>
      <c r="Q201" s="176"/>
      <c r="R201" s="177"/>
      <c r="S201" s="4"/>
      <c r="T201" s="25"/>
      <c r="U201" s="26"/>
      <c r="V201" s="26"/>
      <c r="W201" s="26"/>
      <c r="X201" s="26"/>
      <c r="Y201" s="27"/>
      <c r="Z201" s="123"/>
    </row>
    <row r="202" spans="1:26" ht="45" customHeight="1" x14ac:dyDescent="0.15">
      <c r="A202" s="157">
        <f>IF(AND($S202="○", TRIM($T202)=""),1001,0)</f>
        <v>0</v>
      </c>
      <c r="B202" s="123"/>
      <c r="E202" s="150" t="s">
        <v>82</v>
      </c>
      <c r="F202" s="151" t="s">
        <v>79</v>
      </c>
      <c r="G202" s="152" t="s">
        <v>83</v>
      </c>
      <c r="H202" s="153"/>
      <c r="I202" s="153"/>
      <c r="J202" s="153"/>
      <c r="K202" s="153"/>
      <c r="L202" s="153"/>
      <c r="M202" s="153"/>
      <c r="N202" s="178" t="s">
        <v>86</v>
      </c>
      <c r="O202" s="179"/>
      <c r="P202" s="179"/>
      <c r="Q202" s="179"/>
      <c r="R202" s="180"/>
      <c r="S202" s="2"/>
      <c r="T202" s="28"/>
      <c r="U202" s="29"/>
      <c r="V202" s="29"/>
      <c r="W202" s="29"/>
      <c r="X202" s="29"/>
      <c r="Y202" s="30"/>
      <c r="Z202" s="123"/>
    </row>
    <row r="203" spans="1:26" ht="45" customHeight="1" x14ac:dyDescent="0.15">
      <c r="A203" s="157">
        <f>IF(AND($S203="○", TRIM($T203)=""),1001,0)</f>
        <v>0</v>
      </c>
      <c r="B203" s="123"/>
      <c r="E203" s="158"/>
      <c r="F203" s="168" t="s">
        <v>80</v>
      </c>
      <c r="G203" s="160" t="s">
        <v>104</v>
      </c>
      <c r="H203" s="161"/>
      <c r="I203" s="161"/>
      <c r="J203" s="161"/>
      <c r="K203" s="161"/>
      <c r="L203" s="161"/>
      <c r="M203" s="161"/>
      <c r="N203" s="162" t="s">
        <v>87</v>
      </c>
      <c r="O203" s="166"/>
      <c r="P203" s="166"/>
      <c r="Q203" s="166"/>
      <c r="R203" s="167"/>
      <c r="S203" s="3"/>
      <c r="T203" s="20"/>
      <c r="U203" s="23"/>
      <c r="V203" s="23"/>
      <c r="W203" s="23"/>
      <c r="X203" s="23"/>
      <c r="Y203" s="24"/>
      <c r="Z203" s="123"/>
    </row>
    <row r="204" spans="1:26" ht="30" customHeight="1" x14ac:dyDescent="0.15">
      <c r="A204" s="157">
        <f>IF(AND($S204="○", TRIM($T204)=""),1001,0)</f>
        <v>0</v>
      </c>
      <c r="B204" s="123"/>
      <c r="E204" s="158"/>
      <c r="F204" s="168" t="s">
        <v>81</v>
      </c>
      <c r="G204" s="160" t="s">
        <v>84</v>
      </c>
      <c r="H204" s="161"/>
      <c r="I204" s="161"/>
      <c r="J204" s="161"/>
      <c r="K204" s="161"/>
      <c r="L204" s="161"/>
      <c r="M204" s="161"/>
      <c r="N204" s="162" t="s">
        <v>88</v>
      </c>
      <c r="O204" s="166"/>
      <c r="P204" s="166"/>
      <c r="Q204" s="166"/>
      <c r="R204" s="167"/>
      <c r="S204" s="3"/>
      <c r="T204" s="20"/>
      <c r="U204" s="23"/>
      <c r="V204" s="23"/>
      <c r="W204" s="23"/>
      <c r="X204" s="23"/>
      <c r="Y204" s="24"/>
      <c r="Z204" s="123"/>
    </row>
    <row r="205" spans="1:26" ht="19.899999999999999" customHeight="1" x14ac:dyDescent="0.15">
      <c r="A205" s="157">
        <f>IF(AND($S205="○", TRIM($T205)=""),1001,0)</f>
        <v>0</v>
      </c>
      <c r="B205" s="123"/>
      <c r="E205" s="158"/>
      <c r="F205" s="172" t="s">
        <v>498</v>
      </c>
      <c r="G205" s="181" t="s">
        <v>85</v>
      </c>
      <c r="H205" s="174"/>
      <c r="I205" s="174"/>
      <c r="J205" s="174"/>
      <c r="K205" s="174"/>
      <c r="L205" s="174"/>
      <c r="M205" s="174"/>
      <c r="N205" s="175"/>
      <c r="O205" s="176"/>
      <c r="P205" s="176"/>
      <c r="Q205" s="176"/>
      <c r="R205" s="177"/>
      <c r="S205" s="4"/>
      <c r="T205" s="25"/>
      <c r="U205" s="26"/>
      <c r="V205" s="26"/>
      <c r="W205" s="26"/>
      <c r="X205" s="26"/>
      <c r="Y205" s="27"/>
      <c r="Z205" s="123"/>
    </row>
    <row r="206" spans="1:26" ht="19.899999999999999" customHeight="1" x14ac:dyDescent="0.15">
      <c r="A206" s="157">
        <f>IF(AND($S206="○", TRIM($T206)=""),1001,0)</f>
        <v>0</v>
      </c>
      <c r="B206" s="123"/>
      <c r="E206" s="150" t="s">
        <v>89</v>
      </c>
      <c r="F206" s="151" t="s">
        <v>90</v>
      </c>
      <c r="G206" s="152" t="s">
        <v>93</v>
      </c>
      <c r="H206" s="153"/>
      <c r="I206" s="153"/>
      <c r="J206" s="153"/>
      <c r="K206" s="153"/>
      <c r="L206" s="153"/>
      <c r="M206" s="153"/>
      <c r="N206" s="154" t="s">
        <v>94</v>
      </c>
      <c r="O206" s="155"/>
      <c r="P206" s="155"/>
      <c r="Q206" s="155"/>
      <c r="R206" s="156"/>
      <c r="S206" s="2"/>
      <c r="T206" s="28"/>
      <c r="U206" s="29"/>
      <c r="V206" s="29"/>
      <c r="W206" s="29"/>
      <c r="X206" s="29"/>
      <c r="Y206" s="30"/>
      <c r="Z206" s="123"/>
    </row>
    <row r="207" spans="1:26" ht="60" customHeight="1" x14ac:dyDescent="0.15">
      <c r="A207" s="157">
        <f>IF(AND($S207="○", TRIM($T207)=""),1001,0)</f>
        <v>0</v>
      </c>
      <c r="B207" s="123"/>
      <c r="E207" s="158"/>
      <c r="F207" s="168" t="s">
        <v>91</v>
      </c>
      <c r="G207" s="160" t="s">
        <v>95</v>
      </c>
      <c r="H207" s="161"/>
      <c r="I207" s="161"/>
      <c r="J207" s="161"/>
      <c r="K207" s="161"/>
      <c r="L207" s="161"/>
      <c r="M207" s="161"/>
      <c r="N207" s="162" t="s">
        <v>96</v>
      </c>
      <c r="O207" s="166"/>
      <c r="P207" s="166"/>
      <c r="Q207" s="166"/>
      <c r="R207" s="167"/>
      <c r="S207" s="3"/>
      <c r="T207" s="20"/>
      <c r="U207" s="23"/>
      <c r="V207" s="23"/>
      <c r="W207" s="23"/>
      <c r="X207" s="23"/>
      <c r="Y207" s="24"/>
      <c r="Z207" s="123"/>
    </row>
    <row r="208" spans="1:26" ht="19.899999999999999" customHeight="1" x14ac:dyDescent="0.15">
      <c r="A208" s="157">
        <f>IF(AND($S208="○", TRIM($T208)=""),1001,0)</f>
        <v>0</v>
      </c>
      <c r="B208" s="123"/>
      <c r="E208" s="158"/>
      <c r="F208" s="168" t="s">
        <v>92</v>
      </c>
      <c r="G208" s="160" t="s">
        <v>97</v>
      </c>
      <c r="H208" s="161"/>
      <c r="I208" s="161"/>
      <c r="J208" s="161"/>
      <c r="K208" s="161"/>
      <c r="L208" s="161"/>
      <c r="M208" s="161"/>
      <c r="N208" s="165" t="s">
        <v>99</v>
      </c>
      <c r="O208" s="163"/>
      <c r="P208" s="163"/>
      <c r="Q208" s="163"/>
      <c r="R208" s="164"/>
      <c r="S208" s="3"/>
      <c r="T208" s="20"/>
      <c r="U208" s="23"/>
      <c r="V208" s="23"/>
      <c r="W208" s="23"/>
      <c r="X208" s="23"/>
      <c r="Y208" s="24"/>
      <c r="Z208" s="123"/>
    </row>
    <row r="209" spans="1:26" ht="19.899999999999999" customHeight="1" x14ac:dyDescent="0.15">
      <c r="A209" s="157">
        <f>IF(AND($S209="○", TRIM($T209)=""),1001,0)</f>
        <v>0</v>
      </c>
      <c r="B209" s="123"/>
      <c r="E209" s="158"/>
      <c r="F209" s="172" t="s">
        <v>499</v>
      </c>
      <c r="G209" s="181" t="s">
        <v>98</v>
      </c>
      <c r="H209" s="174"/>
      <c r="I209" s="174"/>
      <c r="J209" s="174"/>
      <c r="K209" s="174"/>
      <c r="L209" s="174"/>
      <c r="M209" s="174"/>
      <c r="N209" s="175"/>
      <c r="O209" s="176"/>
      <c r="P209" s="176"/>
      <c r="Q209" s="176"/>
      <c r="R209" s="177"/>
      <c r="S209" s="4"/>
      <c r="T209" s="25"/>
      <c r="U209" s="26"/>
      <c r="V209" s="26"/>
      <c r="W209" s="26"/>
      <c r="X209" s="26"/>
      <c r="Y209" s="27"/>
      <c r="Z209" s="123"/>
    </row>
    <row r="210" spans="1:26" ht="19.899999999999999" customHeight="1" x14ac:dyDescent="0.15">
      <c r="A210" s="157">
        <f>IF(AND($S210="○", TRIM($T210)=""),1001,0)</f>
        <v>0</v>
      </c>
      <c r="B210" s="123"/>
      <c r="E210" s="150" t="s">
        <v>102</v>
      </c>
      <c r="F210" s="151" t="s">
        <v>100</v>
      </c>
      <c r="G210" s="152" t="s">
        <v>103</v>
      </c>
      <c r="H210" s="153"/>
      <c r="I210" s="153"/>
      <c r="J210" s="153"/>
      <c r="K210" s="153"/>
      <c r="L210" s="153"/>
      <c r="M210" s="153"/>
      <c r="N210" s="154" t="s">
        <v>109</v>
      </c>
      <c r="O210" s="155"/>
      <c r="P210" s="155"/>
      <c r="Q210" s="155"/>
      <c r="R210" s="156"/>
      <c r="S210" s="2"/>
      <c r="T210" s="28"/>
      <c r="U210" s="29"/>
      <c r="V210" s="29"/>
      <c r="W210" s="29"/>
      <c r="X210" s="29"/>
      <c r="Y210" s="30"/>
      <c r="Z210" s="123"/>
    </row>
    <row r="211" spans="1:26" ht="19.899999999999999" customHeight="1" x14ac:dyDescent="0.15">
      <c r="A211" s="157">
        <f>IF(AND($S211="○", TRIM($T211)=""),1001,0)</f>
        <v>0</v>
      </c>
      <c r="B211" s="123"/>
      <c r="E211" s="158"/>
      <c r="F211" s="168" t="s">
        <v>101</v>
      </c>
      <c r="G211" s="160" t="s">
        <v>107</v>
      </c>
      <c r="H211" s="161"/>
      <c r="I211" s="161"/>
      <c r="J211" s="161"/>
      <c r="K211" s="161"/>
      <c r="L211" s="161"/>
      <c r="M211" s="161"/>
      <c r="N211" s="165"/>
      <c r="O211" s="163"/>
      <c r="P211" s="163"/>
      <c r="Q211" s="163"/>
      <c r="R211" s="164"/>
      <c r="S211" s="3"/>
      <c r="T211" s="20"/>
      <c r="U211" s="23"/>
      <c r="V211" s="23"/>
      <c r="W211" s="23"/>
      <c r="X211" s="23"/>
      <c r="Y211" s="24"/>
      <c r="Z211" s="123"/>
    </row>
    <row r="212" spans="1:26" ht="19.899999999999999" customHeight="1" x14ac:dyDescent="0.15">
      <c r="A212" s="157">
        <f>IF(AND($S212="○", TRIM($T212)=""),1001,0)</f>
        <v>0</v>
      </c>
      <c r="B212" s="123"/>
      <c r="E212" s="158"/>
      <c r="F212" s="172" t="s">
        <v>500</v>
      </c>
      <c r="G212" s="181" t="s">
        <v>108</v>
      </c>
      <c r="H212" s="174"/>
      <c r="I212" s="174"/>
      <c r="J212" s="174"/>
      <c r="K212" s="174"/>
      <c r="L212" s="174"/>
      <c r="M212" s="174"/>
      <c r="N212" s="175"/>
      <c r="O212" s="176"/>
      <c r="P212" s="176"/>
      <c r="Q212" s="176"/>
      <c r="R212" s="177"/>
      <c r="S212" s="4"/>
      <c r="T212" s="25"/>
      <c r="U212" s="26"/>
      <c r="V212" s="26"/>
      <c r="W212" s="26"/>
      <c r="X212" s="26"/>
      <c r="Y212" s="27"/>
      <c r="Z212" s="123"/>
    </row>
    <row r="213" spans="1:26" ht="30" customHeight="1" x14ac:dyDescent="0.15">
      <c r="A213" s="157">
        <f>IF(AND($S213="○", TRIM($T213)=""),1001,0)</f>
        <v>0</v>
      </c>
      <c r="B213" s="123"/>
      <c r="E213" s="182" t="s">
        <v>110</v>
      </c>
      <c r="F213" s="183" t="s">
        <v>111</v>
      </c>
      <c r="G213" s="184" t="s">
        <v>112</v>
      </c>
      <c r="H213" s="185"/>
      <c r="I213" s="185"/>
      <c r="J213" s="185"/>
      <c r="K213" s="185"/>
      <c r="L213" s="185"/>
      <c r="M213" s="185"/>
      <c r="N213" s="186" t="s">
        <v>113</v>
      </c>
      <c r="O213" s="187"/>
      <c r="P213" s="187"/>
      <c r="Q213" s="187"/>
      <c r="R213" s="188"/>
      <c r="S213" s="5"/>
      <c r="T213" s="35"/>
      <c r="U213" s="36"/>
      <c r="V213" s="36"/>
      <c r="W213" s="36"/>
      <c r="X213" s="36"/>
      <c r="Y213" s="37"/>
      <c r="Z213" s="123"/>
    </row>
    <row r="214" spans="1:26" ht="19.899999999999999" customHeight="1" x14ac:dyDescent="0.15">
      <c r="A214" s="157">
        <f>IF(AND($S214="○", TRIM($T214)=""),1001,0)</f>
        <v>0</v>
      </c>
      <c r="B214" s="123"/>
      <c r="E214" s="150" t="s">
        <v>114</v>
      </c>
      <c r="F214" s="151" t="s">
        <v>115</v>
      </c>
      <c r="G214" s="152" t="s">
        <v>117</v>
      </c>
      <c r="H214" s="153"/>
      <c r="I214" s="153"/>
      <c r="J214" s="153"/>
      <c r="K214" s="153"/>
      <c r="L214" s="153"/>
      <c r="M214" s="153"/>
      <c r="N214" s="154" t="s">
        <v>121</v>
      </c>
      <c r="O214" s="155"/>
      <c r="P214" s="155"/>
      <c r="Q214" s="155"/>
      <c r="R214" s="156"/>
      <c r="S214" s="2"/>
      <c r="T214" s="28"/>
      <c r="U214" s="29"/>
      <c r="V214" s="29"/>
      <c r="W214" s="29"/>
      <c r="X214" s="29"/>
      <c r="Y214" s="30"/>
      <c r="Z214" s="123"/>
    </row>
    <row r="215" spans="1:26" ht="30" customHeight="1" x14ac:dyDescent="0.15">
      <c r="A215" s="157">
        <f>IF(AND($S215="○", TRIM($T215)=""),1001,0)</f>
        <v>0</v>
      </c>
      <c r="B215" s="123"/>
      <c r="E215" s="158"/>
      <c r="F215" s="168" t="s">
        <v>116</v>
      </c>
      <c r="G215" s="160" t="s">
        <v>118</v>
      </c>
      <c r="H215" s="161"/>
      <c r="I215" s="161"/>
      <c r="J215" s="161"/>
      <c r="K215" s="161"/>
      <c r="L215" s="161"/>
      <c r="M215" s="161"/>
      <c r="N215" s="162" t="s">
        <v>582</v>
      </c>
      <c r="O215" s="166"/>
      <c r="P215" s="166"/>
      <c r="Q215" s="166"/>
      <c r="R215" s="167"/>
      <c r="S215" s="3"/>
      <c r="T215" s="20"/>
      <c r="U215" s="23"/>
      <c r="V215" s="23"/>
      <c r="W215" s="23"/>
      <c r="X215" s="23"/>
      <c r="Y215" s="24"/>
      <c r="Z215" s="123"/>
    </row>
    <row r="216" spans="1:26" ht="19.899999999999999" customHeight="1" x14ac:dyDescent="0.15">
      <c r="A216" s="157">
        <f>IF(AND($S216="○", TRIM($T216)=""),1001,0)</f>
        <v>0</v>
      </c>
      <c r="B216" s="123"/>
      <c r="E216" s="158"/>
      <c r="F216" s="168" t="s">
        <v>560</v>
      </c>
      <c r="G216" s="160" t="s">
        <v>119</v>
      </c>
      <c r="H216" s="161"/>
      <c r="I216" s="161"/>
      <c r="J216" s="161"/>
      <c r="K216" s="161"/>
      <c r="L216" s="161"/>
      <c r="M216" s="161"/>
      <c r="N216" s="165" t="s">
        <v>122</v>
      </c>
      <c r="O216" s="163"/>
      <c r="P216" s="163"/>
      <c r="Q216" s="163"/>
      <c r="R216" s="164"/>
      <c r="S216" s="3"/>
      <c r="T216" s="20"/>
      <c r="U216" s="23"/>
      <c r="V216" s="23"/>
      <c r="W216" s="23"/>
      <c r="X216" s="23"/>
      <c r="Y216" s="24"/>
      <c r="Z216" s="123"/>
    </row>
    <row r="217" spans="1:26" ht="19.899999999999999" customHeight="1" x14ac:dyDescent="0.15">
      <c r="A217" s="157">
        <f>IF(AND($S217="○", TRIM($T217)=""),1001,0)</f>
        <v>0</v>
      </c>
      <c r="B217" s="123"/>
      <c r="E217" s="158"/>
      <c r="F217" s="172" t="s">
        <v>501</v>
      </c>
      <c r="G217" s="181" t="s">
        <v>120</v>
      </c>
      <c r="H217" s="174"/>
      <c r="I217" s="174"/>
      <c r="J217" s="174"/>
      <c r="K217" s="174"/>
      <c r="L217" s="174"/>
      <c r="M217" s="174"/>
      <c r="N217" s="175"/>
      <c r="O217" s="176"/>
      <c r="P217" s="176"/>
      <c r="Q217" s="176"/>
      <c r="R217" s="177"/>
      <c r="S217" s="4"/>
      <c r="T217" s="25"/>
      <c r="U217" s="26"/>
      <c r="V217" s="26"/>
      <c r="W217" s="26"/>
      <c r="X217" s="26"/>
      <c r="Y217" s="27"/>
      <c r="Z217" s="123"/>
    </row>
    <row r="218" spans="1:26" s="191" customFormat="1" ht="30" customHeight="1" x14ac:dyDescent="0.15">
      <c r="A218" s="189">
        <f>IF(AND($S218="○", TRIM($T218)=""),1001,0)</f>
        <v>0</v>
      </c>
      <c r="B218" s="190"/>
      <c r="E218" s="192" t="s">
        <v>123</v>
      </c>
      <c r="F218" s="193" t="s">
        <v>124</v>
      </c>
      <c r="G218" s="194" t="s">
        <v>125</v>
      </c>
      <c r="H218" s="195"/>
      <c r="I218" s="195"/>
      <c r="J218" s="195"/>
      <c r="K218" s="195"/>
      <c r="L218" s="195"/>
      <c r="M218" s="195"/>
      <c r="N218" s="196" t="s">
        <v>126</v>
      </c>
      <c r="O218" s="197"/>
      <c r="P218" s="197"/>
      <c r="Q218" s="197"/>
      <c r="R218" s="198"/>
      <c r="S218" s="5"/>
      <c r="T218" s="35"/>
      <c r="U218" s="36"/>
      <c r="V218" s="36"/>
      <c r="W218" s="36"/>
      <c r="X218" s="36"/>
      <c r="Y218" s="37"/>
      <c r="Z218" s="190"/>
    </row>
    <row r="219" spans="1:26" ht="30" customHeight="1" x14ac:dyDescent="0.15">
      <c r="A219" s="157">
        <f>IF(AND($S219="○", TRIM($T219)=""),1001,0)</f>
        <v>0</v>
      </c>
      <c r="B219" s="123"/>
      <c r="E219" s="199" t="s">
        <v>557</v>
      </c>
      <c r="F219" s="151" t="s">
        <v>127</v>
      </c>
      <c r="G219" s="152" t="s">
        <v>129</v>
      </c>
      <c r="H219" s="153"/>
      <c r="I219" s="153"/>
      <c r="J219" s="153"/>
      <c r="K219" s="153"/>
      <c r="L219" s="153"/>
      <c r="M219" s="153"/>
      <c r="N219" s="200" t="s">
        <v>132</v>
      </c>
      <c r="O219" s="201"/>
      <c r="P219" s="201"/>
      <c r="Q219" s="201"/>
      <c r="R219" s="202"/>
      <c r="S219" s="2"/>
      <c r="T219" s="28"/>
      <c r="U219" s="29"/>
      <c r="V219" s="29"/>
      <c r="W219" s="29"/>
      <c r="X219" s="29"/>
      <c r="Y219" s="30"/>
      <c r="Z219" s="123"/>
    </row>
    <row r="220" spans="1:26" ht="19.899999999999999" customHeight="1" x14ac:dyDescent="0.15">
      <c r="A220" s="157">
        <f>IF(AND($S220="○", TRIM($T220)=""),1001,0)</f>
        <v>0</v>
      </c>
      <c r="B220" s="123"/>
      <c r="E220" s="203"/>
      <c r="F220" s="172" t="s">
        <v>128</v>
      </c>
      <c r="G220" s="181" t="s">
        <v>130</v>
      </c>
      <c r="H220" s="174"/>
      <c r="I220" s="174"/>
      <c r="J220" s="174"/>
      <c r="K220" s="174"/>
      <c r="L220" s="174"/>
      <c r="M220" s="174"/>
      <c r="N220" s="175" t="s">
        <v>133</v>
      </c>
      <c r="O220" s="176"/>
      <c r="P220" s="176"/>
      <c r="Q220" s="176"/>
      <c r="R220" s="177"/>
      <c r="S220" s="3"/>
      <c r="T220" s="20"/>
      <c r="U220" s="23"/>
      <c r="V220" s="23"/>
      <c r="W220" s="23"/>
      <c r="X220" s="23"/>
      <c r="Y220" s="24"/>
      <c r="Z220" s="123"/>
    </row>
    <row r="221" spans="1:26" ht="19.899999999999999" customHeight="1" x14ac:dyDescent="0.15">
      <c r="A221" s="66">
        <f>IF(AND($S221="○", TRIM($T221)=""),1001,0)</f>
        <v>0</v>
      </c>
      <c r="B221" s="204"/>
      <c r="C221" s="80"/>
      <c r="D221" s="80"/>
      <c r="E221" s="203"/>
      <c r="F221" s="205" t="s">
        <v>502</v>
      </c>
      <c r="G221" s="181" t="s">
        <v>131</v>
      </c>
      <c r="H221" s="174"/>
      <c r="I221" s="174"/>
      <c r="J221" s="174"/>
      <c r="K221" s="174"/>
      <c r="L221" s="174"/>
      <c r="M221" s="174"/>
      <c r="N221" s="175" t="s">
        <v>134</v>
      </c>
      <c r="O221" s="176"/>
      <c r="P221" s="176"/>
      <c r="Q221" s="176"/>
      <c r="R221" s="177"/>
      <c r="S221" s="4"/>
      <c r="T221" s="25"/>
      <c r="U221" s="26"/>
      <c r="V221" s="26"/>
      <c r="W221" s="26"/>
      <c r="X221" s="26"/>
      <c r="Y221" s="27"/>
      <c r="Z221" s="79"/>
    </row>
    <row r="222" spans="1:26" ht="30" customHeight="1" x14ac:dyDescent="0.15">
      <c r="A222" s="66">
        <f>IF(AND($S222="○", TRIM($T222)=""),1001,0)</f>
        <v>0</v>
      </c>
      <c r="B222" s="204"/>
      <c r="C222" s="80"/>
      <c r="D222" s="80"/>
      <c r="E222" s="206" t="s">
        <v>135</v>
      </c>
      <c r="F222" s="183" t="s">
        <v>136</v>
      </c>
      <c r="G222" s="184" t="s">
        <v>145</v>
      </c>
      <c r="H222" s="185"/>
      <c r="I222" s="185"/>
      <c r="J222" s="185"/>
      <c r="K222" s="185"/>
      <c r="L222" s="185"/>
      <c r="M222" s="185"/>
      <c r="N222" s="207" t="s">
        <v>146</v>
      </c>
      <c r="O222" s="208"/>
      <c r="P222" s="208"/>
      <c r="Q222" s="208"/>
      <c r="R222" s="209"/>
      <c r="S222" s="5"/>
      <c r="T222" s="35"/>
      <c r="U222" s="36"/>
      <c r="V222" s="36"/>
      <c r="W222" s="36"/>
      <c r="X222" s="36"/>
      <c r="Y222" s="37"/>
      <c r="Z222" s="79"/>
    </row>
    <row r="223" spans="1:26" ht="45" customHeight="1" x14ac:dyDescent="0.15">
      <c r="A223" s="157">
        <f>IF(AND($S223="○", TRIM($T223)=""),1001,0)</f>
        <v>0</v>
      </c>
      <c r="B223" s="123"/>
      <c r="C223" s="91"/>
      <c r="D223" s="123"/>
      <c r="E223" s="150" t="s">
        <v>558</v>
      </c>
      <c r="F223" s="151" t="s">
        <v>143</v>
      </c>
      <c r="G223" s="152" t="s">
        <v>137</v>
      </c>
      <c r="H223" s="153"/>
      <c r="I223" s="153"/>
      <c r="J223" s="153"/>
      <c r="K223" s="153"/>
      <c r="L223" s="153"/>
      <c r="M223" s="210"/>
      <c r="N223" s="200" t="s">
        <v>140</v>
      </c>
      <c r="O223" s="201"/>
      <c r="P223" s="201"/>
      <c r="Q223" s="201"/>
      <c r="R223" s="202"/>
      <c r="S223" s="2"/>
      <c r="T223" s="28"/>
      <c r="U223" s="29"/>
      <c r="V223" s="29"/>
      <c r="W223" s="29"/>
      <c r="X223" s="29"/>
      <c r="Y223" s="30"/>
      <c r="Z223" s="123"/>
    </row>
    <row r="224" spans="1:26" ht="19.899999999999999" customHeight="1" x14ac:dyDescent="0.15">
      <c r="A224" s="157">
        <f>IF(AND($S224="○", TRIM($T224)=""),1001,0)</f>
        <v>0</v>
      </c>
      <c r="B224" s="123"/>
      <c r="E224" s="158"/>
      <c r="F224" s="168" t="s">
        <v>144</v>
      </c>
      <c r="G224" s="160" t="s">
        <v>138</v>
      </c>
      <c r="H224" s="161"/>
      <c r="I224" s="161"/>
      <c r="J224" s="161"/>
      <c r="K224" s="161"/>
      <c r="L224" s="161"/>
      <c r="M224" s="211"/>
      <c r="N224" s="165" t="s">
        <v>141</v>
      </c>
      <c r="O224" s="163"/>
      <c r="P224" s="163"/>
      <c r="Q224" s="163"/>
      <c r="R224" s="164"/>
      <c r="S224" s="3"/>
      <c r="T224" s="20"/>
      <c r="U224" s="23"/>
      <c r="V224" s="23"/>
      <c r="W224" s="23"/>
      <c r="X224" s="23"/>
      <c r="Y224" s="24"/>
      <c r="Z224" s="123"/>
    </row>
    <row r="225" spans="1:26" ht="30" customHeight="1" x14ac:dyDescent="0.15">
      <c r="A225" s="157">
        <f>IF(AND($S225="○", TRIM($T225)=""),1001,0)</f>
        <v>0</v>
      </c>
      <c r="B225" s="123"/>
      <c r="E225" s="158"/>
      <c r="F225" s="172" t="s">
        <v>503</v>
      </c>
      <c r="G225" s="181" t="s">
        <v>139</v>
      </c>
      <c r="H225" s="174"/>
      <c r="I225" s="174"/>
      <c r="J225" s="174"/>
      <c r="K225" s="174"/>
      <c r="L225" s="174"/>
      <c r="M225" s="212"/>
      <c r="N225" s="213" t="s">
        <v>142</v>
      </c>
      <c r="O225" s="214"/>
      <c r="P225" s="214"/>
      <c r="Q225" s="214"/>
      <c r="R225" s="215"/>
      <c r="S225" s="4"/>
      <c r="T225" s="25"/>
      <c r="U225" s="26"/>
      <c r="V225" s="26"/>
      <c r="W225" s="26"/>
      <c r="X225" s="26"/>
      <c r="Y225" s="27"/>
      <c r="Z225" s="123"/>
    </row>
    <row r="226" spans="1:26" ht="19.899999999999999" customHeight="1" x14ac:dyDescent="0.15">
      <c r="A226" s="157">
        <f>IF(AND($S226="○", TRIM($T226)=""),1001,0)</f>
        <v>0</v>
      </c>
      <c r="B226" s="123"/>
      <c r="E226" s="150" t="s">
        <v>147</v>
      </c>
      <c r="F226" s="151" t="s">
        <v>148</v>
      </c>
      <c r="G226" s="152" t="s">
        <v>150</v>
      </c>
      <c r="H226" s="153"/>
      <c r="I226" s="153"/>
      <c r="J226" s="153"/>
      <c r="K226" s="153"/>
      <c r="L226" s="153"/>
      <c r="M226" s="210"/>
      <c r="N226" s="154" t="s">
        <v>153</v>
      </c>
      <c r="O226" s="155"/>
      <c r="P226" s="155"/>
      <c r="Q226" s="155"/>
      <c r="R226" s="156"/>
      <c r="S226" s="2"/>
      <c r="T226" s="28"/>
      <c r="U226" s="29"/>
      <c r="V226" s="29"/>
      <c r="W226" s="29"/>
      <c r="X226" s="29"/>
      <c r="Y226" s="30"/>
      <c r="Z226" s="123"/>
    </row>
    <row r="227" spans="1:26" ht="19.899999999999999" customHeight="1" x14ac:dyDescent="0.15">
      <c r="A227" s="157">
        <f>IF(AND($S227="○", TRIM($T227)=""),1001,0)</f>
        <v>0</v>
      </c>
      <c r="B227" s="123"/>
      <c r="E227" s="158"/>
      <c r="F227" s="168" t="s">
        <v>149</v>
      </c>
      <c r="G227" s="160" t="s">
        <v>151</v>
      </c>
      <c r="H227" s="161"/>
      <c r="I227" s="161"/>
      <c r="J227" s="161"/>
      <c r="K227" s="161"/>
      <c r="L227" s="161"/>
      <c r="M227" s="211"/>
      <c r="N227" s="165" t="s">
        <v>154</v>
      </c>
      <c r="O227" s="163"/>
      <c r="P227" s="163"/>
      <c r="Q227" s="163"/>
      <c r="R227" s="164"/>
      <c r="S227" s="3"/>
      <c r="T227" s="20"/>
      <c r="U227" s="23"/>
      <c r="V227" s="23"/>
      <c r="W227" s="23"/>
      <c r="X227" s="23"/>
      <c r="Y227" s="24"/>
      <c r="Z227" s="123"/>
    </row>
    <row r="228" spans="1:26" ht="19.899999999999999" customHeight="1" x14ac:dyDescent="0.15">
      <c r="A228" s="157">
        <f>IF(AND($S228="○", TRIM($T228)=""),1001,0)</f>
        <v>0</v>
      </c>
      <c r="B228" s="123"/>
      <c r="E228" s="158"/>
      <c r="F228" s="172" t="s">
        <v>504</v>
      </c>
      <c r="G228" s="181" t="s">
        <v>152</v>
      </c>
      <c r="H228" s="174"/>
      <c r="I228" s="174"/>
      <c r="J228" s="174"/>
      <c r="K228" s="174"/>
      <c r="L228" s="174"/>
      <c r="M228" s="212"/>
      <c r="N228" s="175" t="s">
        <v>155</v>
      </c>
      <c r="O228" s="176"/>
      <c r="P228" s="176"/>
      <c r="Q228" s="176"/>
      <c r="R228" s="177"/>
      <c r="S228" s="4"/>
      <c r="T228" s="25"/>
      <c r="U228" s="26"/>
      <c r="V228" s="26"/>
      <c r="W228" s="26"/>
      <c r="X228" s="26"/>
      <c r="Y228" s="27"/>
      <c r="Z228" s="123"/>
    </row>
    <row r="229" spans="1:26" ht="19.899999999999999" customHeight="1" x14ac:dyDescent="0.15">
      <c r="A229" s="157">
        <f>IF(AND($S229="○", TRIM($T229)=""),1001,0)</f>
        <v>0</v>
      </c>
      <c r="B229" s="123"/>
      <c r="E229" s="150" t="s">
        <v>156</v>
      </c>
      <c r="F229" s="151" t="s">
        <v>157</v>
      </c>
      <c r="G229" s="152" t="s">
        <v>162</v>
      </c>
      <c r="H229" s="153"/>
      <c r="I229" s="153"/>
      <c r="J229" s="153"/>
      <c r="K229" s="153"/>
      <c r="L229" s="153"/>
      <c r="M229" s="210"/>
      <c r="N229" s="154" t="s">
        <v>164</v>
      </c>
      <c r="O229" s="155"/>
      <c r="P229" s="155"/>
      <c r="Q229" s="155"/>
      <c r="R229" s="156"/>
      <c r="S229" s="2"/>
      <c r="T229" s="28"/>
      <c r="U229" s="29"/>
      <c r="V229" s="29"/>
      <c r="W229" s="29"/>
      <c r="X229" s="29"/>
      <c r="Y229" s="30"/>
      <c r="Z229" s="123"/>
    </row>
    <row r="230" spans="1:26" ht="19.899999999999999" customHeight="1" x14ac:dyDescent="0.15">
      <c r="A230" s="157">
        <f>IF(AND($S230="○", TRIM($T230)=""),1001,0)</f>
        <v>0</v>
      </c>
      <c r="B230" s="123"/>
      <c r="E230" s="158"/>
      <c r="F230" s="168" t="s">
        <v>158</v>
      </c>
      <c r="G230" s="160" t="s">
        <v>161</v>
      </c>
      <c r="H230" s="161"/>
      <c r="I230" s="161"/>
      <c r="J230" s="161"/>
      <c r="K230" s="161"/>
      <c r="L230" s="161"/>
      <c r="M230" s="211"/>
      <c r="N230" s="165" t="s">
        <v>161</v>
      </c>
      <c r="O230" s="163"/>
      <c r="P230" s="163"/>
      <c r="Q230" s="163"/>
      <c r="R230" s="164"/>
      <c r="S230" s="3"/>
      <c r="T230" s="20"/>
      <c r="U230" s="23"/>
      <c r="V230" s="23"/>
      <c r="W230" s="23"/>
      <c r="X230" s="23"/>
      <c r="Y230" s="24"/>
      <c r="Z230" s="123"/>
    </row>
    <row r="231" spans="1:26" ht="19.899999999999999" customHeight="1" x14ac:dyDescent="0.15">
      <c r="A231" s="157">
        <f>IF(AND($S231="○", TRIM($T231)=""),1001,0)</f>
        <v>0</v>
      </c>
      <c r="B231" s="123"/>
      <c r="E231" s="158"/>
      <c r="F231" s="168" t="s">
        <v>159</v>
      </c>
      <c r="G231" s="160" t="s">
        <v>160</v>
      </c>
      <c r="H231" s="161"/>
      <c r="I231" s="161"/>
      <c r="J231" s="161"/>
      <c r="K231" s="161"/>
      <c r="L231" s="161"/>
      <c r="M231" s="211"/>
      <c r="N231" s="165" t="s">
        <v>165</v>
      </c>
      <c r="O231" s="163"/>
      <c r="P231" s="163"/>
      <c r="Q231" s="163"/>
      <c r="R231" s="164"/>
      <c r="S231" s="3"/>
      <c r="T231" s="20"/>
      <c r="U231" s="23"/>
      <c r="V231" s="23"/>
      <c r="W231" s="23"/>
      <c r="X231" s="23"/>
      <c r="Y231" s="24"/>
      <c r="Z231" s="123"/>
    </row>
    <row r="232" spans="1:26" ht="19.899999999999999" customHeight="1" x14ac:dyDescent="0.15">
      <c r="A232" s="157">
        <f>IF(AND($S232="○", TRIM($T232)=""),1001,0)</f>
        <v>0</v>
      </c>
      <c r="B232" s="123"/>
      <c r="E232" s="158"/>
      <c r="F232" s="172" t="s">
        <v>505</v>
      </c>
      <c r="G232" s="181" t="s">
        <v>163</v>
      </c>
      <c r="H232" s="174"/>
      <c r="I232" s="174"/>
      <c r="J232" s="174"/>
      <c r="K232" s="174"/>
      <c r="L232" s="174"/>
      <c r="M232" s="212"/>
      <c r="N232" s="175"/>
      <c r="O232" s="176"/>
      <c r="P232" s="176"/>
      <c r="Q232" s="176"/>
      <c r="R232" s="177"/>
      <c r="S232" s="4"/>
      <c r="T232" s="25"/>
      <c r="U232" s="26"/>
      <c r="V232" s="26"/>
      <c r="W232" s="26"/>
      <c r="X232" s="26"/>
      <c r="Y232" s="27"/>
      <c r="Z232" s="123"/>
    </row>
    <row r="233" spans="1:26" ht="19.899999999999999" customHeight="1" x14ac:dyDescent="0.15">
      <c r="A233" s="157">
        <f>IF(AND($S233="○", TRIM($T233)=""),1001,0)</f>
        <v>0</v>
      </c>
      <c r="B233" s="123"/>
      <c r="E233" s="150" t="s">
        <v>166</v>
      </c>
      <c r="F233" s="151" t="s">
        <v>167</v>
      </c>
      <c r="G233" s="152" t="s">
        <v>176</v>
      </c>
      <c r="H233" s="153"/>
      <c r="I233" s="153"/>
      <c r="J233" s="153"/>
      <c r="K233" s="153"/>
      <c r="L233" s="153"/>
      <c r="M233" s="210"/>
      <c r="N233" s="154" t="s">
        <v>177</v>
      </c>
      <c r="O233" s="155"/>
      <c r="P233" s="155"/>
      <c r="Q233" s="155"/>
      <c r="R233" s="156"/>
      <c r="S233" s="2"/>
      <c r="T233" s="28"/>
      <c r="U233" s="29"/>
      <c r="V233" s="29"/>
      <c r="W233" s="29"/>
      <c r="X233" s="29"/>
      <c r="Y233" s="30"/>
      <c r="Z233" s="123"/>
    </row>
    <row r="234" spans="1:26" ht="30" customHeight="1" x14ac:dyDescent="0.15">
      <c r="A234" s="157">
        <f>IF(AND($S234="○", TRIM($T234)=""),1001,0)</f>
        <v>0</v>
      </c>
      <c r="B234" s="123"/>
      <c r="E234" s="158"/>
      <c r="F234" s="168" t="s">
        <v>168</v>
      </c>
      <c r="G234" s="160" t="s">
        <v>178</v>
      </c>
      <c r="H234" s="161"/>
      <c r="I234" s="161"/>
      <c r="J234" s="161"/>
      <c r="K234" s="161"/>
      <c r="L234" s="161"/>
      <c r="M234" s="211"/>
      <c r="N234" s="162" t="s">
        <v>179</v>
      </c>
      <c r="O234" s="166"/>
      <c r="P234" s="166"/>
      <c r="Q234" s="166"/>
      <c r="R234" s="167"/>
      <c r="S234" s="3"/>
      <c r="T234" s="20"/>
      <c r="U234" s="23"/>
      <c r="V234" s="23"/>
      <c r="W234" s="23"/>
      <c r="X234" s="23"/>
      <c r="Y234" s="24"/>
      <c r="Z234" s="123"/>
    </row>
    <row r="235" spans="1:26" ht="19.899999999999999" customHeight="1" x14ac:dyDescent="0.15">
      <c r="A235" s="157">
        <f>IF(AND($S235="○", TRIM($T235)=""),1001,0)</f>
        <v>0</v>
      </c>
      <c r="B235" s="123"/>
      <c r="E235" s="158"/>
      <c r="F235" s="168" t="s">
        <v>169</v>
      </c>
      <c r="G235" s="160" t="s">
        <v>180</v>
      </c>
      <c r="H235" s="161"/>
      <c r="I235" s="161"/>
      <c r="J235" s="161"/>
      <c r="K235" s="161"/>
      <c r="L235" s="161"/>
      <c r="M235" s="211"/>
      <c r="N235" s="165" t="s">
        <v>180</v>
      </c>
      <c r="O235" s="163"/>
      <c r="P235" s="163"/>
      <c r="Q235" s="163"/>
      <c r="R235" s="164"/>
      <c r="S235" s="3"/>
      <c r="T235" s="20"/>
      <c r="U235" s="23"/>
      <c r="V235" s="23"/>
      <c r="W235" s="23"/>
      <c r="X235" s="23"/>
      <c r="Y235" s="24"/>
      <c r="Z235" s="123"/>
    </row>
    <row r="236" spans="1:26" ht="30" customHeight="1" x14ac:dyDescent="0.15">
      <c r="A236" s="157">
        <f>IF(AND($S236="○", TRIM($T236)=""),1001,0)</f>
        <v>0</v>
      </c>
      <c r="B236" s="123"/>
      <c r="E236" s="158"/>
      <c r="F236" s="168" t="s">
        <v>170</v>
      </c>
      <c r="G236" s="160" t="s">
        <v>181</v>
      </c>
      <c r="H236" s="161"/>
      <c r="I236" s="161"/>
      <c r="J236" s="161"/>
      <c r="K236" s="161"/>
      <c r="L236" s="161"/>
      <c r="M236" s="211"/>
      <c r="N236" s="162" t="s">
        <v>182</v>
      </c>
      <c r="O236" s="166"/>
      <c r="P236" s="166"/>
      <c r="Q236" s="166"/>
      <c r="R236" s="167"/>
      <c r="S236" s="3"/>
      <c r="T236" s="20"/>
      <c r="U236" s="23"/>
      <c r="V236" s="23"/>
      <c r="W236" s="23"/>
      <c r="X236" s="23"/>
      <c r="Y236" s="24"/>
      <c r="Z236" s="123"/>
    </row>
    <row r="237" spans="1:26" ht="19.899999999999999" customHeight="1" x14ac:dyDescent="0.15">
      <c r="A237" s="157">
        <f>IF(AND($S237="○", TRIM($T237)=""),1001,0)</f>
        <v>0</v>
      </c>
      <c r="B237" s="123"/>
      <c r="E237" s="158"/>
      <c r="F237" s="168" t="s">
        <v>171</v>
      </c>
      <c r="G237" s="160" t="s">
        <v>183</v>
      </c>
      <c r="H237" s="161"/>
      <c r="I237" s="161"/>
      <c r="J237" s="161"/>
      <c r="K237" s="161"/>
      <c r="L237" s="161"/>
      <c r="M237" s="211"/>
      <c r="N237" s="165" t="s">
        <v>183</v>
      </c>
      <c r="O237" s="163"/>
      <c r="P237" s="163"/>
      <c r="Q237" s="163"/>
      <c r="R237" s="164"/>
      <c r="S237" s="3"/>
      <c r="T237" s="20"/>
      <c r="U237" s="23"/>
      <c r="V237" s="23"/>
      <c r="W237" s="23"/>
      <c r="X237" s="23"/>
      <c r="Y237" s="24"/>
      <c r="Z237" s="123"/>
    </row>
    <row r="238" spans="1:26" ht="19.899999999999999" customHeight="1" x14ac:dyDescent="0.15">
      <c r="A238" s="157">
        <f>IF(AND($S238="○", TRIM($T238)=""),1001,0)</f>
        <v>0</v>
      </c>
      <c r="B238" s="123"/>
      <c r="E238" s="158"/>
      <c r="F238" s="168" t="s">
        <v>172</v>
      </c>
      <c r="G238" s="160" t="s">
        <v>184</v>
      </c>
      <c r="H238" s="161"/>
      <c r="I238" s="161"/>
      <c r="J238" s="161"/>
      <c r="K238" s="161"/>
      <c r="L238" s="161"/>
      <c r="M238" s="211"/>
      <c r="N238" s="165" t="s">
        <v>184</v>
      </c>
      <c r="O238" s="163"/>
      <c r="P238" s="163"/>
      <c r="Q238" s="163"/>
      <c r="R238" s="164"/>
      <c r="S238" s="3"/>
      <c r="T238" s="20"/>
      <c r="U238" s="23"/>
      <c r="V238" s="23"/>
      <c r="W238" s="23"/>
      <c r="X238" s="23"/>
      <c r="Y238" s="24"/>
      <c r="Z238" s="123"/>
    </row>
    <row r="239" spans="1:26" ht="19.899999999999999" customHeight="1" x14ac:dyDescent="0.15">
      <c r="A239" s="157">
        <f>IF(AND($S239="○", TRIM($T239)=""),1001,0)</f>
        <v>0</v>
      </c>
      <c r="B239" s="123"/>
      <c r="E239" s="158"/>
      <c r="F239" s="168" t="s">
        <v>173</v>
      </c>
      <c r="G239" s="160" t="s">
        <v>185</v>
      </c>
      <c r="H239" s="161"/>
      <c r="I239" s="161"/>
      <c r="J239" s="161"/>
      <c r="K239" s="161"/>
      <c r="L239" s="161"/>
      <c r="M239" s="211"/>
      <c r="N239" s="165" t="s">
        <v>186</v>
      </c>
      <c r="O239" s="163"/>
      <c r="P239" s="163"/>
      <c r="Q239" s="163"/>
      <c r="R239" s="164"/>
      <c r="S239" s="3"/>
      <c r="T239" s="20"/>
      <c r="U239" s="23"/>
      <c r="V239" s="23"/>
      <c r="W239" s="23"/>
      <c r="X239" s="23"/>
      <c r="Y239" s="24"/>
      <c r="Z239" s="123"/>
    </row>
    <row r="240" spans="1:26" ht="19.899999999999999" customHeight="1" x14ac:dyDescent="0.15">
      <c r="A240" s="157">
        <f>IF(AND($S240="○", TRIM($T240)=""),1001,0)</f>
        <v>0</v>
      </c>
      <c r="B240" s="123"/>
      <c r="E240" s="158"/>
      <c r="F240" s="168" t="s">
        <v>174</v>
      </c>
      <c r="G240" s="160" t="s">
        <v>187</v>
      </c>
      <c r="H240" s="161"/>
      <c r="I240" s="161"/>
      <c r="J240" s="161"/>
      <c r="K240" s="161"/>
      <c r="L240" s="161"/>
      <c r="M240" s="211"/>
      <c r="N240" s="165" t="s">
        <v>188</v>
      </c>
      <c r="O240" s="163"/>
      <c r="P240" s="163"/>
      <c r="Q240" s="163"/>
      <c r="R240" s="164"/>
      <c r="S240" s="3"/>
      <c r="T240" s="20"/>
      <c r="U240" s="23"/>
      <c r="V240" s="23"/>
      <c r="W240" s="23"/>
      <c r="X240" s="23"/>
      <c r="Y240" s="24"/>
      <c r="Z240" s="123"/>
    </row>
    <row r="241" spans="1:26" ht="19.899999999999999" customHeight="1" x14ac:dyDescent="0.15">
      <c r="A241" s="157">
        <f>IF(AND($S241="○", TRIM($T241)=""),1001,0)</f>
        <v>0</v>
      </c>
      <c r="B241" s="123"/>
      <c r="E241" s="158"/>
      <c r="F241" s="172" t="s">
        <v>175</v>
      </c>
      <c r="G241" s="181" t="s">
        <v>189</v>
      </c>
      <c r="H241" s="174"/>
      <c r="I241" s="174"/>
      <c r="J241" s="174"/>
      <c r="K241" s="174"/>
      <c r="L241" s="174"/>
      <c r="M241" s="212"/>
      <c r="N241" s="175"/>
      <c r="O241" s="176"/>
      <c r="P241" s="176"/>
      <c r="Q241" s="176"/>
      <c r="R241" s="177"/>
      <c r="S241" s="4"/>
      <c r="T241" s="25"/>
      <c r="U241" s="26"/>
      <c r="V241" s="26"/>
      <c r="W241" s="26"/>
      <c r="X241" s="26"/>
      <c r="Y241" s="27"/>
      <c r="Z241" s="123"/>
    </row>
    <row r="242" spans="1:26" ht="19.899999999999999" customHeight="1" x14ac:dyDescent="0.15">
      <c r="A242" s="157">
        <f>IF(AND($S242="○", TRIM($T242)=""),1001,0)</f>
        <v>0</v>
      </c>
      <c r="B242" s="123"/>
      <c r="E242" s="199" t="s">
        <v>563</v>
      </c>
      <c r="F242" s="151" t="s">
        <v>445</v>
      </c>
      <c r="G242" s="152" t="s">
        <v>191</v>
      </c>
      <c r="H242" s="153"/>
      <c r="I242" s="153"/>
      <c r="J242" s="153"/>
      <c r="K242" s="153"/>
      <c r="L242" s="153"/>
      <c r="M242" s="210"/>
      <c r="N242" s="154" t="s">
        <v>195</v>
      </c>
      <c r="O242" s="155"/>
      <c r="P242" s="155"/>
      <c r="Q242" s="155"/>
      <c r="R242" s="156"/>
      <c r="S242" s="2"/>
      <c r="T242" s="28"/>
      <c r="U242" s="29"/>
      <c r="V242" s="29"/>
      <c r="W242" s="29"/>
      <c r="X242" s="29"/>
      <c r="Y242" s="30"/>
      <c r="Z242" s="123"/>
    </row>
    <row r="243" spans="1:26" ht="19.899999999999999" customHeight="1" x14ac:dyDescent="0.15">
      <c r="A243" s="157">
        <f>IF(AND($S243="○", TRIM($T243)=""),1001,0)</f>
        <v>0</v>
      </c>
      <c r="B243" s="123"/>
      <c r="E243" s="203"/>
      <c r="F243" s="168" t="s">
        <v>446</v>
      </c>
      <c r="G243" s="160" t="s">
        <v>192</v>
      </c>
      <c r="H243" s="161"/>
      <c r="I243" s="161"/>
      <c r="J243" s="161"/>
      <c r="K243" s="161"/>
      <c r="L243" s="161"/>
      <c r="M243" s="211"/>
      <c r="N243" s="165" t="s">
        <v>196</v>
      </c>
      <c r="O243" s="163"/>
      <c r="P243" s="163"/>
      <c r="Q243" s="163"/>
      <c r="R243" s="164"/>
      <c r="S243" s="3"/>
      <c r="T243" s="20"/>
      <c r="U243" s="23"/>
      <c r="V243" s="23"/>
      <c r="W243" s="23"/>
      <c r="X243" s="23"/>
      <c r="Y243" s="24"/>
      <c r="Z243" s="123"/>
    </row>
    <row r="244" spans="1:26" ht="19.899999999999999" customHeight="1" x14ac:dyDescent="0.15">
      <c r="A244" s="157">
        <f>IF(AND($S244="○", TRIM($T244)=""),1001,0)</f>
        <v>0</v>
      </c>
      <c r="B244" s="123"/>
      <c r="E244" s="203"/>
      <c r="F244" s="168" t="s">
        <v>190</v>
      </c>
      <c r="G244" s="160" t="s">
        <v>193</v>
      </c>
      <c r="H244" s="161"/>
      <c r="I244" s="161"/>
      <c r="J244" s="161"/>
      <c r="K244" s="161"/>
      <c r="L244" s="161"/>
      <c r="M244" s="211"/>
      <c r="N244" s="165" t="s">
        <v>197</v>
      </c>
      <c r="O244" s="163"/>
      <c r="P244" s="163"/>
      <c r="Q244" s="163"/>
      <c r="R244" s="164"/>
      <c r="S244" s="3"/>
      <c r="T244" s="20"/>
      <c r="U244" s="23"/>
      <c r="V244" s="23"/>
      <c r="W244" s="23"/>
      <c r="X244" s="23"/>
      <c r="Y244" s="24"/>
      <c r="Z244" s="123"/>
    </row>
    <row r="245" spans="1:26" ht="19.899999999999999" customHeight="1" x14ac:dyDescent="0.15">
      <c r="A245" s="157">
        <f>IF(AND($S245="○", TRIM($T245)=""),1001,0)</f>
        <v>0</v>
      </c>
      <c r="B245" s="123"/>
      <c r="E245" s="203"/>
      <c r="F245" s="172" t="s">
        <v>506</v>
      </c>
      <c r="G245" s="181" t="s">
        <v>194</v>
      </c>
      <c r="H245" s="174"/>
      <c r="I245" s="174"/>
      <c r="J245" s="174"/>
      <c r="K245" s="174"/>
      <c r="L245" s="174"/>
      <c r="M245" s="212"/>
      <c r="N245" s="175" t="s">
        <v>198</v>
      </c>
      <c r="O245" s="176"/>
      <c r="P245" s="176"/>
      <c r="Q245" s="176"/>
      <c r="R245" s="177"/>
      <c r="S245" s="4"/>
      <c r="T245" s="25"/>
      <c r="U245" s="26"/>
      <c r="V245" s="26"/>
      <c r="W245" s="26"/>
      <c r="X245" s="26"/>
      <c r="Y245" s="27"/>
      <c r="Z245" s="123"/>
    </row>
    <row r="246" spans="1:26" ht="30" customHeight="1" x14ac:dyDescent="0.15">
      <c r="A246" s="157">
        <f>IF(AND($S246="○", TRIM($T246)=""),1001,0)</f>
        <v>0</v>
      </c>
      <c r="B246" s="123"/>
      <c r="E246" s="150" t="s">
        <v>199</v>
      </c>
      <c r="F246" s="151" t="s">
        <v>447</v>
      </c>
      <c r="G246" s="152" t="s">
        <v>200</v>
      </c>
      <c r="H246" s="153"/>
      <c r="I246" s="153"/>
      <c r="J246" s="153"/>
      <c r="K246" s="153"/>
      <c r="L246" s="153"/>
      <c r="M246" s="210"/>
      <c r="N246" s="200" t="s">
        <v>203</v>
      </c>
      <c r="O246" s="201"/>
      <c r="P246" s="201"/>
      <c r="Q246" s="201"/>
      <c r="R246" s="202"/>
      <c r="S246" s="2"/>
      <c r="T246" s="28"/>
      <c r="U246" s="29"/>
      <c r="V246" s="29"/>
      <c r="W246" s="29"/>
      <c r="X246" s="29"/>
      <c r="Y246" s="30"/>
      <c r="Z246" s="123"/>
    </row>
    <row r="247" spans="1:26" ht="19.899999999999999" customHeight="1" x14ac:dyDescent="0.15">
      <c r="A247" s="157">
        <f>IF(AND($S247="○", TRIM($T247)=""),1001,0)</f>
        <v>0</v>
      </c>
      <c r="B247" s="123"/>
      <c r="E247" s="158"/>
      <c r="F247" s="168" t="s">
        <v>448</v>
      </c>
      <c r="G247" s="181" t="s">
        <v>201</v>
      </c>
      <c r="H247" s="174"/>
      <c r="I247" s="174"/>
      <c r="J247" s="174"/>
      <c r="K247" s="174"/>
      <c r="L247" s="174"/>
      <c r="M247" s="212"/>
      <c r="N247" s="175" t="s">
        <v>204</v>
      </c>
      <c r="O247" s="176"/>
      <c r="P247" s="176"/>
      <c r="Q247" s="176"/>
      <c r="R247" s="177"/>
      <c r="S247" s="3"/>
      <c r="T247" s="20"/>
      <c r="U247" s="23"/>
      <c r="V247" s="23"/>
      <c r="W247" s="23"/>
      <c r="X247" s="23"/>
      <c r="Y247" s="24"/>
      <c r="Z247" s="123"/>
    </row>
    <row r="248" spans="1:26" ht="19.899999999999999" customHeight="1" x14ac:dyDescent="0.15">
      <c r="A248" s="157">
        <f>IF(AND($S248="○", TRIM($T248)=""),1001,0)</f>
        <v>0</v>
      </c>
      <c r="B248" s="123"/>
      <c r="E248" s="158"/>
      <c r="F248" s="172" t="s">
        <v>507</v>
      </c>
      <c r="G248" s="181" t="s">
        <v>202</v>
      </c>
      <c r="H248" s="174"/>
      <c r="I248" s="174"/>
      <c r="J248" s="174"/>
      <c r="K248" s="174"/>
      <c r="L248" s="174"/>
      <c r="M248" s="212"/>
      <c r="N248" s="175"/>
      <c r="O248" s="176"/>
      <c r="P248" s="176"/>
      <c r="Q248" s="176"/>
      <c r="R248" s="177"/>
      <c r="S248" s="4"/>
      <c r="T248" s="25"/>
      <c r="U248" s="26"/>
      <c r="V248" s="26"/>
      <c r="W248" s="26"/>
      <c r="X248" s="26"/>
      <c r="Y248" s="27"/>
      <c r="Z248" s="123"/>
    </row>
    <row r="249" spans="1:26" ht="19.899999999999999" customHeight="1" x14ac:dyDescent="0.15">
      <c r="A249" s="157">
        <f>IF(AND($S249="○", TRIM($T249)=""),1001,0)</f>
        <v>0</v>
      </c>
      <c r="B249" s="123"/>
      <c r="E249" s="216" t="s">
        <v>559</v>
      </c>
      <c r="F249" s="151" t="s">
        <v>449</v>
      </c>
      <c r="G249" s="152" t="s">
        <v>206</v>
      </c>
      <c r="H249" s="153"/>
      <c r="I249" s="153"/>
      <c r="J249" s="153"/>
      <c r="K249" s="153"/>
      <c r="L249" s="153"/>
      <c r="M249" s="210"/>
      <c r="N249" s="154" t="s">
        <v>206</v>
      </c>
      <c r="O249" s="155"/>
      <c r="P249" s="155"/>
      <c r="Q249" s="155"/>
      <c r="R249" s="156"/>
      <c r="S249" s="2"/>
      <c r="T249" s="28"/>
      <c r="U249" s="29"/>
      <c r="V249" s="29"/>
      <c r="W249" s="29"/>
      <c r="X249" s="29"/>
      <c r="Y249" s="30"/>
      <c r="Z249" s="123"/>
    </row>
    <row r="250" spans="1:26" ht="19.899999999999999" customHeight="1" x14ac:dyDescent="0.15">
      <c r="A250" s="157">
        <f>IF(AND($S250="○", TRIM($T250)=""),1001,0)</f>
        <v>0</v>
      </c>
      <c r="B250" s="123"/>
      <c r="E250" s="217"/>
      <c r="F250" s="168" t="s">
        <v>450</v>
      </c>
      <c r="G250" s="160" t="s">
        <v>207</v>
      </c>
      <c r="H250" s="161"/>
      <c r="I250" s="161"/>
      <c r="J250" s="161"/>
      <c r="K250" s="161"/>
      <c r="L250" s="161"/>
      <c r="M250" s="211"/>
      <c r="N250" s="165" t="s">
        <v>207</v>
      </c>
      <c r="O250" s="163"/>
      <c r="P250" s="163"/>
      <c r="Q250" s="163"/>
      <c r="R250" s="164"/>
      <c r="S250" s="3"/>
      <c r="T250" s="20"/>
      <c r="U250" s="23"/>
      <c r="V250" s="23"/>
      <c r="W250" s="23"/>
      <c r="X250" s="23"/>
      <c r="Y250" s="24"/>
      <c r="Z250" s="123"/>
    </row>
    <row r="251" spans="1:26" ht="19.899999999999999" customHeight="1" x14ac:dyDescent="0.15">
      <c r="A251" s="157">
        <f>IF(AND($S251="○", TRIM($T251)=""),1001,0)</f>
        <v>0</v>
      </c>
      <c r="B251" s="123"/>
      <c r="E251" s="217"/>
      <c r="F251" s="168" t="s">
        <v>205</v>
      </c>
      <c r="G251" s="160" t="s">
        <v>208</v>
      </c>
      <c r="H251" s="161"/>
      <c r="I251" s="161"/>
      <c r="J251" s="161"/>
      <c r="K251" s="161"/>
      <c r="L251" s="161"/>
      <c r="M251" s="211"/>
      <c r="N251" s="165" t="s">
        <v>209</v>
      </c>
      <c r="O251" s="163"/>
      <c r="P251" s="163"/>
      <c r="Q251" s="163"/>
      <c r="R251" s="164"/>
      <c r="S251" s="3"/>
      <c r="T251" s="20"/>
      <c r="U251" s="23"/>
      <c r="V251" s="23"/>
      <c r="W251" s="23"/>
      <c r="X251" s="23"/>
      <c r="Y251" s="24"/>
      <c r="Z251" s="123"/>
    </row>
    <row r="252" spans="1:26" ht="19.899999999999999" customHeight="1" x14ac:dyDescent="0.15">
      <c r="A252" s="157">
        <f>IF(AND($S252="○", TRIM($T252)=""),1001,0)</f>
        <v>0</v>
      </c>
      <c r="B252" s="123"/>
      <c r="E252" s="218"/>
      <c r="F252" s="172" t="s">
        <v>508</v>
      </c>
      <c r="G252" s="181" t="s">
        <v>509</v>
      </c>
      <c r="H252" s="174"/>
      <c r="I252" s="174"/>
      <c r="J252" s="174"/>
      <c r="K252" s="174"/>
      <c r="L252" s="174"/>
      <c r="M252" s="212"/>
      <c r="N252" s="175" t="s">
        <v>210</v>
      </c>
      <c r="O252" s="176"/>
      <c r="P252" s="176"/>
      <c r="Q252" s="176"/>
      <c r="R252" s="177"/>
      <c r="S252" s="4"/>
      <c r="T252" s="25"/>
      <c r="U252" s="26"/>
      <c r="V252" s="26"/>
      <c r="W252" s="26"/>
      <c r="X252" s="26"/>
      <c r="Y252" s="27"/>
      <c r="Z252" s="123"/>
    </row>
    <row r="253" spans="1:26" ht="45" customHeight="1" x14ac:dyDescent="0.15">
      <c r="A253" s="157">
        <f>IF(AND($S253="○", TRIM($T253)=""),1001,0)</f>
        <v>0</v>
      </c>
      <c r="B253" s="123"/>
      <c r="E253" s="216" t="s">
        <v>211</v>
      </c>
      <c r="F253" s="151" t="s">
        <v>451</v>
      </c>
      <c r="G253" s="152" t="s">
        <v>214</v>
      </c>
      <c r="H253" s="153"/>
      <c r="I253" s="153"/>
      <c r="J253" s="153"/>
      <c r="K253" s="153"/>
      <c r="L253" s="153"/>
      <c r="M253" s="210"/>
      <c r="N253" s="200" t="s">
        <v>218</v>
      </c>
      <c r="O253" s="201"/>
      <c r="P253" s="201"/>
      <c r="Q253" s="201"/>
      <c r="R253" s="202"/>
      <c r="S253" s="2"/>
      <c r="T253" s="28"/>
      <c r="U253" s="29"/>
      <c r="V253" s="29"/>
      <c r="W253" s="29"/>
      <c r="X253" s="29"/>
      <c r="Y253" s="30"/>
      <c r="Z253" s="123"/>
    </row>
    <row r="254" spans="1:26" ht="30" customHeight="1" x14ac:dyDescent="0.15">
      <c r="A254" s="157">
        <f>IF(AND($S254="○", TRIM($T254)=""),1001,0)</f>
        <v>0</v>
      </c>
      <c r="B254" s="123"/>
      <c r="E254" s="217"/>
      <c r="F254" s="168" t="s">
        <v>452</v>
      </c>
      <c r="G254" s="160" t="s">
        <v>215</v>
      </c>
      <c r="H254" s="161"/>
      <c r="I254" s="161"/>
      <c r="J254" s="161"/>
      <c r="K254" s="161"/>
      <c r="L254" s="161"/>
      <c r="M254" s="211"/>
      <c r="N254" s="162" t="s">
        <v>219</v>
      </c>
      <c r="O254" s="166"/>
      <c r="P254" s="166"/>
      <c r="Q254" s="166"/>
      <c r="R254" s="167"/>
      <c r="S254" s="3"/>
      <c r="T254" s="20"/>
      <c r="U254" s="23"/>
      <c r="V254" s="23"/>
      <c r="W254" s="23"/>
      <c r="X254" s="23"/>
      <c r="Y254" s="24"/>
      <c r="Z254" s="123"/>
    </row>
    <row r="255" spans="1:26" ht="45" customHeight="1" x14ac:dyDescent="0.15">
      <c r="A255" s="157">
        <f>IF(AND($S255="○", TRIM($T255)=""),1001,0)</f>
        <v>0</v>
      </c>
      <c r="B255" s="123"/>
      <c r="E255" s="217"/>
      <c r="F255" s="168" t="s">
        <v>212</v>
      </c>
      <c r="G255" s="160" t="s">
        <v>216</v>
      </c>
      <c r="H255" s="161"/>
      <c r="I255" s="161"/>
      <c r="J255" s="161"/>
      <c r="K255" s="161"/>
      <c r="L255" s="161"/>
      <c r="M255" s="211"/>
      <c r="N255" s="162" t="s">
        <v>220</v>
      </c>
      <c r="O255" s="166"/>
      <c r="P255" s="166"/>
      <c r="Q255" s="166"/>
      <c r="R255" s="167"/>
      <c r="S255" s="3"/>
      <c r="T255" s="20"/>
      <c r="U255" s="23"/>
      <c r="V255" s="23"/>
      <c r="W255" s="23"/>
      <c r="X255" s="23"/>
      <c r="Y255" s="24"/>
      <c r="Z255" s="123"/>
    </row>
    <row r="256" spans="1:26" ht="30" customHeight="1" x14ac:dyDescent="0.15">
      <c r="A256" s="157">
        <f>IF(AND($S256="○", TRIM($T256)=""),1001,0)</f>
        <v>0</v>
      </c>
      <c r="B256" s="123"/>
      <c r="E256" s="217"/>
      <c r="F256" s="168" t="s">
        <v>213</v>
      </c>
      <c r="G256" s="160" t="s">
        <v>217</v>
      </c>
      <c r="H256" s="161"/>
      <c r="I256" s="161"/>
      <c r="J256" s="161"/>
      <c r="K256" s="161"/>
      <c r="L256" s="161"/>
      <c r="M256" s="211"/>
      <c r="N256" s="162" t="s">
        <v>221</v>
      </c>
      <c r="O256" s="166"/>
      <c r="P256" s="166"/>
      <c r="Q256" s="166"/>
      <c r="R256" s="167"/>
      <c r="S256" s="3"/>
      <c r="T256" s="20"/>
      <c r="U256" s="23"/>
      <c r="V256" s="23"/>
      <c r="W256" s="23"/>
      <c r="X256" s="23"/>
      <c r="Y256" s="24"/>
      <c r="Z256" s="123"/>
    </row>
    <row r="257" spans="1:26" ht="19.899999999999999" customHeight="1" x14ac:dyDescent="0.15">
      <c r="A257" s="157">
        <f>IF(AND($S257="○", TRIM($T257)=""),1001,0)</f>
        <v>0</v>
      </c>
      <c r="B257" s="123"/>
      <c r="E257" s="217"/>
      <c r="F257" s="172" t="s">
        <v>510</v>
      </c>
      <c r="G257" s="181" t="s">
        <v>511</v>
      </c>
      <c r="H257" s="174"/>
      <c r="I257" s="174"/>
      <c r="J257" s="174"/>
      <c r="K257" s="174"/>
      <c r="L257" s="174"/>
      <c r="M257" s="212"/>
      <c r="N257" s="175"/>
      <c r="O257" s="176"/>
      <c r="P257" s="176"/>
      <c r="Q257" s="176"/>
      <c r="R257" s="177"/>
      <c r="S257" s="4"/>
      <c r="T257" s="25"/>
      <c r="U257" s="26"/>
      <c r="V257" s="26"/>
      <c r="W257" s="26"/>
      <c r="X257" s="26"/>
      <c r="Y257" s="27"/>
      <c r="Z257" s="123"/>
    </row>
    <row r="258" spans="1:26" ht="19.899999999999999" customHeight="1" x14ac:dyDescent="0.15">
      <c r="A258" s="157">
        <f>IF(AND($S258="○", TRIM($T258)=""),1001,0)</f>
        <v>0</v>
      </c>
      <c r="B258" s="123"/>
      <c r="E258" s="216" t="s">
        <v>222</v>
      </c>
      <c r="F258" s="151" t="s">
        <v>453</v>
      </c>
      <c r="G258" s="152" t="s">
        <v>227</v>
      </c>
      <c r="H258" s="153"/>
      <c r="I258" s="153"/>
      <c r="J258" s="153"/>
      <c r="K258" s="153"/>
      <c r="L258" s="153"/>
      <c r="M258" s="210"/>
      <c r="N258" s="154" t="s">
        <v>455</v>
      </c>
      <c r="O258" s="155"/>
      <c r="P258" s="155"/>
      <c r="Q258" s="155"/>
      <c r="R258" s="156"/>
      <c r="S258" s="2"/>
      <c r="T258" s="28"/>
      <c r="U258" s="29"/>
      <c r="V258" s="29"/>
      <c r="W258" s="29"/>
      <c r="X258" s="29"/>
      <c r="Y258" s="30"/>
      <c r="Z258" s="123"/>
    </row>
    <row r="259" spans="1:26" ht="30" customHeight="1" x14ac:dyDescent="0.15">
      <c r="A259" s="157">
        <f>IF(AND($S259="○", TRIM($T259)=""),1001,0)</f>
        <v>0</v>
      </c>
      <c r="B259" s="123"/>
      <c r="E259" s="217"/>
      <c r="F259" s="168" t="s">
        <v>454</v>
      </c>
      <c r="G259" s="160" t="s">
        <v>228</v>
      </c>
      <c r="H259" s="161"/>
      <c r="I259" s="161"/>
      <c r="J259" s="161"/>
      <c r="K259" s="161"/>
      <c r="L259" s="161"/>
      <c r="M259" s="211"/>
      <c r="N259" s="162" t="s">
        <v>456</v>
      </c>
      <c r="O259" s="166"/>
      <c r="P259" s="166"/>
      <c r="Q259" s="166"/>
      <c r="R259" s="167"/>
      <c r="S259" s="3"/>
      <c r="T259" s="20"/>
      <c r="U259" s="23"/>
      <c r="V259" s="23"/>
      <c r="W259" s="23"/>
      <c r="X259" s="23"/>
      <c r="Y259" s="24"/>
      <c r="Z259" s="123"/>
    </row>
    <row r="260" spans="1:26" ht="19.899999999999999" customHeight="1" x14ac:dyDescent="0.15">
      <c r="A260" s="157">
        <f>IF(AND($S260="○", TRIM($T260)=""),1001,0)</f>
        <v>0</v>
      </c>
      <c r="B260" s="123"/>
      <c r="E260" s="217"/>
      <c r="F260" s="168" t="s">
        <v>223</v>
      </c>
      <c r="G260" s="160" t="s">
        <v>229</v>
      </c>
      <c r="H260" s="161"/>
      <c r="I260" s="161"/>
      <c r="J260" s="161"/>
      <c r="K260" s="161"/>
      <c r="L260" s="161"/>
      <c r="M260" s="211"/>
      <c r="N260" s="165" t="s">
        <v>457</v>
      </c>
      <c r="O260" s="163"/>
      <c r="P260" s="163"/>
      <c r="Q260" s="163"/>
      <c r="R260" s="164"/>
      <c r="S260" s="3"/>
      <c r="T260" s="20"/>
      <c r="U260" s="23"/>
      <c r="V260" s="23"/>
      <c r="W260" s="23"/>
      <c r="X260" s="23"/>
      <c r="Y260" s="24"/>
      <c r="Z260" s="123"/>
    </row>
    <row r="261" spans="1:26" ht="19.899999999999999" customHeight="1" x14ac:dyDescent="0.15">
      <c r="A261" s="157">
        <f>IF(AND($S261="○", TRIM($T261)=""),1001,0)</f>
        <v>0</v>
      </c>
      <c r="B261" s="123"/>
      <c r="E261" s="217"/>
      <c r="F261" s="168" t="s">
        <v>224</v>
      </c>
      <c r="G261" s="160" t="s">
        <v>230</v>
      </c>
      <c r="H261" s="161"/>
      <c r="I261" s="161"/>
      <c r="J261" s="161"/>
      <c r="K261" s="161"/>
      <c r="L261" s="161"/>
      <c r="M261" s="211"/>
      <c r="N261" s="165" t="s">
        <v>458</v>
      </c>
      <c r="O261" s="163"/>
      <c r="P261" s="163"/>
      <c r="Q261" s="163"/>
      <c r="R261" s="164"/>
      <c r="S261" s="3"/>
      <c r="T261" s="20"/>
      <c r="U261" s="23"/>
      <c r="V261" s="23"/>
      <c r="W261" s="23"/>
      <c r="X261" s="23"/>
      <c r="Y261" s="24"/>
      <c r="Z261" s="123"/>
    </row>
    <row r="262" spans="1:26" ht="19.899999999999999" customHeight="1" x14ac:dyDescent="0.15">
      <c r="A262" s="157">
        <f>IF(AND($S262="○", TRIM($T262)=""),1001,0)</f>
        <v>0</v>
      </c>
      <c r="B262" s="123"/>
      <c r="E262" s="217"/>
      <c r="F262" s="168" t="s">
        <v>225</v>
      </c>
      <c r="G262" s="160" t="s">
        <v>231</v>
      </c>
      <c r="H262" s="161"/>
      <c r="I262" s="161"/>
      <c r="J262" s="161"/>
      <c r="K262" s="161"/>
      <c r="L262" s="161"/>
      <c r="M262" s="211"/>
      <c r="N262" s="165" t="s">
        <v>459</v>
      </c>
      <c r="O262" s="163"/>
      <c r="P262" s="163"/>
      <c r="Q262" s="163"/>
      <c r="R262" s="164"/>
      <c r="S262" s="3"/>
      <c r="T262" s="20"/>
      <c r="U262" s="23"/>
      <c r="V262" s="23"/>
      <c r="W262" s="23"/>
      <c r="X262" s="23"/>
      <c r="Y262" s="24"/>
      <c r="Z262" s="123"/>
    </row>
    <row r="263" spans="1:26" ht="19.899999999999999" customHeight="1" x14ac:dyDescent="0.15">
      <c r="A263" s="157">
        <f>IF(AND($S263="○", TRIM($T263)=""),1001,0)</f>
        <v>0</v>
      </c>
      <c r="B263" s="123"/>
      <c r="E263" s="217"/>
      <c r="F263" s="172" t="s">
        <v>226</v>
      </c>
      <c r="G263" s="181" t="s">
        <v>232</v>
      </c>
      <c r="H263" s="174"/>
      <c r="I263" s="174"/>
      <c r="J263" s="174"/>
      <c r="K263" s="174"/>
      <c r="L263" s="174"/>
      <c r="M263" s="212"/>
      <c r="N263" s="175" t="s">
        <v>460</v>
      </c>
      <c r="O263" s="176"/>
      <c r="P263" s="176"/>
      <c r="Q263" s="176"/>
      <c r="R263" s="177"/>
      <c r="S263" s="4"/>
      <c r="T263" s="25"/>
      <c r="U263" s="26"/>
      <c r="V263" s="26"/>
      <c r="W263" s="26"/>
      <c r="X263" s="26"/>
      <c r="Y263" s="27"/>
      <c r="Z263" s="123"/>
    </row>
    <row r="264" spans="1:26" ht="19.899999999999999" customHeight="1" x14ac:dyDescent="0.15">
      <c r="A264" s="157">
        <f>IF(AND($S264="○", TRIM($T264)=""),1001,0)</f>
        <v>0</v>
      </c>
      <c r="B264" s="123"/>
      <c r="E264" s="216" t="s">
        <v>233</v>
      </c>
      <c r="F264" s="151" t="s">
        <v>461</v>
      </c>
      <c r="G264" s="152" t="s">
        <v>237</v>
      </c>
      <c r="H264" s="153"/>
      <c r="I264" s="153"/>
      <c r="J264" s="153"/>
      <c r="K264" s="153"/>
      <c r="L264" s="153"/>
      <c r="M264" s="210"/>
      <c r="N264" s="154" t="s">
        <v>244</v>
      </c>
      <c r="O264" s="155"/>
      <c r="P264" s="155"/>
      <c r="Q264" s="155"/>
      <c r="R264" s="156"/>
      <c r="S264" s="2"/>
      <c r="T264" s="28"/>
      <c r="U264" s="29"/>
      <c r="V264" s="29"/>
      <c r="W264" s="29"/>
      <c r="X264" s="29"/>
      <c r="Y264" s="30"/>
      <c r="Z264" s="123"/>
    </row>
    <row r="265" spans="1:26" ht="30" customHeight="1" x14ac:dyDescent="0.15">
      <c r="A265" s="157">
        <f>IF(AND($S265="○", TRIM($T265)=""),1001,0)</f>
        <v>0</v>
      </c>
      <c r="B265" s="123"/>
      <c r="E265" s="217"/>
      <c r="F265" s="168" t="s">
        <v>462</v>
      </c>
      <c r="G265" s="160" t="s">
        <v>238</v>
      </c>
      <c r="H265" s="161"/>
      <c r="I265" s="161"/>
      <c r="J265" s="161"/>
      <c r="K265" s="161"/>
      <c r="L265" s="161"/>
      <c r="M265" s="211"/>
      <c r="N265" s="162" t="s">
        <v>245</v>
      </c>
      <c r="O265" s="166"/>
      <c r="P265" s="166"/>
      <c r="Q265" s="166"/>
      <c r="R265" s="167"/>
      <c r="S265" s="3"/>
      <c r="T265" s="20"/>
      <c r="U265" s="23"/>
      <c r="V265" s="23"/>
      <c r="W265" s="23"/>
      <c r="X265" s="23"/>
      <c r="Y265" s="24"/>
      <c r="Z265" s="123"/>
    </row>
    <row r="266" spans="1:26" ht="19.899999999999999" customHeight="1" x14ac:dyDescent="0.15">
      <c r="A266" s="157">
        <f>IF(AND($S266="○", TRIM($T266)=""),1001,0)</f>
        <v>0</v>
      </c>
      <c r="B266" s="123"/>
      <c r="E266" s="217"/>
      <c r="F266" s="168" t="s">
        <v>234</v>
      </c>
      <c r="G266" s="160" t="s">
        <v>239</v>
      </c>
      <c r="H266" s="161"/>
      <c r="I266" s="161"/>
      <c r="J266" s="161"/>
      <c r="K266" s="161"/>
      <c r="L266" s="161"/>
      <c r="M266" s="211"/>
      <c r="N266" s="165"/>
      <c r="O266" s="163"/>
      <c r="P266" s="163"/>
      <c r="Q266" s="163"/>
      <c r="R266" s="164"/>
      <c r="S266" s="3"/>
      <c r="T266" s="20"/>
      <c r="U266" s="23"/>
      <c r="V266" s="23"/>
      <c r="W266" s="23"/>
      <c r="X266" s="23"/>
      <c r="Y266" s="24"/>
      <c r="Z266" s="123"/>
    </row>
    <row r="267" spans="1:26" ht="19.899999999999999" customHeight="1" x14ac:dyDescent="0.15">
      <c r="A267" s="157">
        <f>IF(AND($S267="○", TRIM($T267)=""),1001,0)</f>
        <v>0</v>
      </c>
      <c r="B267" s="123"/>
      <c r="E267" s="217"/>
      <c r="F267" s="168" t="s">
        <v>235</v>
      </c>
      <c r="G267" s="160" t="s">
        <v>240</v>
      </c>
      <c r="H267" s="161"/>
      <c r="I267" s="161"/>
      <c r="J267" s="161"/>
      <c r="K267" s="161"/>
      <c r="L267" s="161"/>
      <c r="M267" s="211"/>
      <c r="N267" s="165"/>
      <c r="O267" s="163"/>
      <c r="P267" s="163"/>
      <c r="Q267" s="163"/>
      <c r="R267" s="164"/>
      <c r="S267" s="3"/>
      <c r="T267" s="20"/>
      <c r="U267" s="23"/>
      <c r="V267" s="23"/>
      <c r="W267" s="23"/>
      <c r="X267" s="23"/>
      <c r="Y267" s="24"/>
      <c r="Z267" s="123"/>
    </row>
    <row r="268" spans="1:26" ht="19.899999999999999" customHeight="1" x14ac:dyDescent="0.15">
      <c r="A268" s="157">
        <f>IF(AND($S268="○", TRIM($T268)=""),1001,0)</f>
        <v>0</v>
      </c>
      <c r="B268" s="123"/>
      <c r="E268" s="217"/>
      <c r="F268" s="168" t="s">
        <v>463</v>
      </c>
      <c r="G268" s="160" t="s">
        <v>241</v>
      </c>
      <c r="H268" s="161"/>
      <c r="I268" s="161"/>
      <c r="J268" s="161"/>
      <c r="K268" s="161"/>
      <c r="L268" s="161"/>
      <c r="M268" s="211"/>
      <c r="N268" s="165" t="s">
        <v>243</v>
      </c>
      <c r="O268" s="163"/>
      <c r="P268" s="163"/>
      <c r="Q268" s="163"/>
      <c r="R268" s="164"/>
      <c r="S268" s="3"/>
      <c r="T268" s="20"/>
      <c r="U268" s="23"/>
      <c r="V268" s="23"/>
      <c r="W268" s="23"/>
      <c r="X268" s="23"/>
      <c r="Y268" s="24"/>
      <c r="Z268" s="123"/>
    </row>
    <row r="269" spans="1:26" ht="19.899999999999999" customHeight="1" x14ac:dyDescent="0.15">
      <c r="A269" s="157">
        <f>IF(AND($S269="○", TRIM($T269)=""),1001,0)</f>
        <v>0</v>
      </c>
      <c r="B269" s="123"/>
      <c r="E269" s="217"/>
      <c r="F269" s="172" t="s">
        <v>236</v>
      </c>
      <c r="G269" s="181" t="s">
        <v>242</v>
      </c>
      <c r="H269" s="174"/>
      <c r="I269" s="174"/>
      <c r="J269" s="174"/>
      <c r="K269" s="174"/>
      <c r="L269" s="174"/>
      <c r="M269" s="212"/>
      <c r="N269" s="175"/>
      <c r="O269" s="176"/>
      <c r="P269" s="176"/>
      <c r="Q269" s="176"/>
      <c r="R269" s="177"/>
      <c r="S269" s="4"/>
      <c r="T269" s="25"/>
      <c r="U269" s="26"/>
      <c r="V269" s="26"/>
      <c r="W269" s="26"/>
      <c r="X269" s="26"/>
      <c r="Y269" s="27"/>
      <c r="Z269" s="123"/>
    </row>
    <row r="270" spans="1:26" ht="30" customHeight="1" x14ac:dyDescent="0.15">
      <c r="A270" s="157">
        <f>IF(AND($S270="○", TRIM($T270)=""),1001,0)</f>
        <v>0</v>
      </c>
      <c r="B270" s="123"/>
      <c r="E270" s="216" t="s">
        <v>246</v>
      </c>
      <c r="F270" s="151" t="s">
        <v>464</v>
      </c>
      <c r="G270" s="152" t="s">
        <v>247</v>
      </c>
      <c r="H270" s="153"/>
      <c r="I270" s="153"/>
      <c r="J270" s="153"/>
      <c r="K270" s="153"/>
      <c r="L270" s="153"/>
      <c r="M270" s="210"/>
      <c r="N270" s="200" t="s">
        <v>250</v>
      </c>
      <c r="O270" s="201"/>
      <c r="P270" s="201"/>
      <c r="Q270" s="201"/>
      <c r="R270" s="202"/>
      <c r="S270" s="2"/>
      <c r="T270" s="28"/>
      <c r="U270" s="29"/>
      <c r="V270" s="29"/>
      <c r="W270" s="29"/>
      <c r="X270" s="29"/>
      <c r="Y270" s="30"/>
      <c r="Z270" s="123"/>
    </row>
    <row r="271" spans="1:26" ht="19.899999999999999" customHeight="1" x14ac:dyDescent="0.15">
      <c r="A271" s="157">
        <f>IF(AND($S271="○", TRIM($T271)=""),1001,0)</f>
        <v>0</v>
      </c>
      <c r="B271" s="123"/>
      <c r="E271" s="217"/>
      <c r="F271" s="168">
        <v>2102</v>
      </c>
      <c r="G271" s="160" t="s">
        <v>248</v>
      </c>
      <c r="H271" s="161"/>
      <c r="I271" s="161"/>
      <c r="J271" s="161"/>
      <c r="K271" s="161"/>
      <c r="L271" s="161"/>
      <c r="M271" s="211"/>
      <c r="N271" s="165" t="s">
        <v>251</v>
      </c>
      <c r="O271" s="163"/>
      <c r="P271" s="163"/>
      <c r="Q271" s="163"/>
      <c r="R271" s="164"/>
      <c r="S271" s="3"/>
      <c r="T271" s="20"/>
      <c r="U271" s="23"/>
      <c r="V271" s="23"/>
      <c r="W271" s="23"/>
      <c r="X271" s="23"/>
      <c r="Y271" s="24"/>
      <c r="Z271" s="123"/>
    </row>
    <row r="272" spans="1:26" ht="19.899999999999999" customHeight="1" x14ac:dyDescent="0.15">
      <c r="A272" s="157">
        <f>IF(AND($S272="○", TRIM($T272)=""),1001,0)</f>
        <v>0</v>
      </c>
      <c r="B272" s="123"/>
      <c r="E272" s="217"/>
      <c r="F272" s="172" t="s">
        <v>252</v>
      </c>
      <c r="G272" s="181" t="s">
        <v>249</v>
      </c>
      <c r="H272" s="174"/>
      <c r="I272" s="174"/>
      <c r="J272" s="174"/>
      <c r="K272" s="174"/>
      <c r="L272" s="174"/>
      <c r="M272" s="212"/>
      <c r="N272" s="175"/>
      <c r="O272" s="176"/>
      <c r="P272" s="176"/>
      <c r="Q272" s="176"/>
      <c r="R272" s="177"/>
      <c r="S272" s="4"/>
      <c r="T272" s="25"/>
      <c r="U272" s="26"/>
      <c r="V272" s="26"/>
      <c r="W272" s="26"/>
      <c r="X272" s="26"/>
      <c r="Y272" s="27"/>
      <c r="Z272" s="123"/>
    </row>
    <row r="273" spans="1:26" ht="45" customHeight="1" x14ac:dyDescent="0.15">
      <c r="A273" s="157">
        <f>IF(AND($S273="○", TRIM($T273)=""),1001,0)</f>
        <v>0</v>
      </c>
      <c r="B273" s="123"/>
      <c r="E273" s="216" t="s">
        <v>253</v>
      </c>
      <c r="F273" s="151" t="s">
        <v>465</v>
      </c>
      <c r="G273" s="152" t="s">
        <v>256</v>
      </c>
      <c r="H273" s="153"/>
      <c r="I273" s="153"/>
      <c r="J273" s="153"/>
      <c r="K273" s="153"/>
      <c r="L273" s="153"/>
      <c r="M273" s="210"/>
      <c r="N273" s="200" t="s">
        <v>261</v>
      </c>
      <c r="O273" s="201"/>
      <c r="P273" s="201"/>
      <c r="Q273" s="201"/>
      <c r="R273" s="202"/>
      <c r="S273" s="2"/>
      <c r="T273" s="28"/>
      <c r="U273" s="29"/>
      <c r="V273" s="29"/>
      <c r="W273" s="29"/>
      <c r="X273" s="29"/>
      <c r="Y273" s="30"/>
      <c r="Z273" s="123"/>
    </row>
    <row r="274" spans="1:26" ht="30" customHeight="1" x14ac:dyDescent="0.15">
      <c r="A274" s="157">
        <f>IF(AND($S274="○", TRIM($T274)=""),1001,0)</f>
        <v>0</v>
      </c>
      <c r="B274" s="123"/>
      <c r="E274" s="217"/>
      <c r="F274" s="168" t="s">
        <v>466</v>
      </c>
      <c r="G274" s="160" t="s">
        <v>257</v>
      </c>
      <c r="H274" s="161"/>
      <c r="I274" s="161"/>
      <c r="J274" s="161"/>
      <c r="K274" s="161"/>
      <c r="L274" s="161"/>
      <c r="M274" s="211"/>
      <c r="N274" s="162" t="s">
        <v>262</v>
      </c>
      <c r="O274" s="166"/>
      <c r="P274" s="166"/>
      <c r="Q274" s="166"/>
      <c r="R274" s="167"/>
      <c r="S274" s="3"/>
      <c r="T274" s="20"/>
      <c r="U274" s="23"/>
      <c r="V274" s="23"/>
      <c r="W274" s="23"/>
      <c r="X274" s="23"/>
      <c r="Y274" s="24"/>
      <c r="Z274" s="123"/>
    </row>
    <row r="275" spans="1:26" ht="19.899999999999999" customHeight="1" x14ac:dyDescent="0.15">
      <c r="A275" s="157">
        <f>IF(AND($S275="○", TRIM($T275)=""),1001,0)</f>
        <v>0</v>
      </c>
      <c r="B275" s="123"/>
      <c r="E275" s="217"/>
      <c r="F275" s="168" t="s">
        <v>254</v>
      </c>
      <c r="G275" s="160" t="s">
        <v>258</v>
      </c>
      <c r="H275" s="161"/>
      <c r="I275" s="161"/>
      <c r="J275" s="161"/>
      <c r="K275" s="161"/>
      <c r="L275" s="161"/>
      <c r="M275" s="211"/>
      <c r="N275" s="165" t="s">
        <v>263</v>
      </c>
      <c r="O275" s="163"/>
      <c r="P275" s="163"/>
      <c r="Q275" s="163"/>
      <c r="R275" s="164"/>
      <c r="S275" s="3"/>
      <c r="T275" s="20"/>
      <c r="U275" s="23"/>
      <c r="V275" s="23"/>
      <c r="W275" s="23"/>
      <c r="X275" s="23"/>
      <c r="Y275" s="24"/>
      <c r="Z275" s="123"/>
    </row>
    <row r="276" spans="1:26" ht="19.899999999999999" customHeight="1" x14ac:dyDescent="0.15">
      <c r="A276" s="157">
        <f>IF(AND($S276="○", TRIM($T276)=""),1001,0)</f>
        <v>0</v>
      </c>
      <c r="B276" s="123"/>
      <c r="E276" s="217"/>
      <c r="F276" s="168" t="s">
        <v>255</v>
      </c>
      <c r="G276" s="160" t="s">
        <v>259</v>
      </c>
      <c r="H276" s="161"/>
      <c r="I276" s="161"/>
      <c r="J276" s="161"/>
      <c r="K276" s="161"/>
      <c r="L276" s="161"/>
      <c r="M276" s="211"/>
      <c r="N276" s="165" t="s">
        <v>259</v>
      </c>
      <c r="O276" s="163"/>
      <c r="P276" s="163"/>
      <c r="Q276" s="163"/>
      <c r="R276" s="164"/>
      <c r="S276" s="3"/>
      <c r="T276" s="20"/>
      <c r="U276" s="23"/>
      <c r="V276" s="23"/>
      <c r="W276" s="23"/>
      <c r="X276" s="23"/>
      <c r="Y276" s="24"/>
      <c r="Z276" s="123"/>
    </row>
    <row r="277" spans="1:26" ht="19.899999999999999" customHeight="1" x14ac:dyDescent="0.15">
      <c r="A277" s="157">
        <f>IF(AND($S277="○", TRIM($T277)=""),1001,0)</f>
        <v>0</v>
      </c>
      <c r="B277" s="123"/>
      <c r="E277" s="217"/>
      <c r="F277" s="172" t="s">
        <v>467</v>
      </c>
      <c r="G277" s="181" t="s">
        <v>260</v>
      </c>
      <c r="H277" s="174"/>
      <c r="I277" s="174"/>
      <c r="J277" s="174"/>
      <c r="K277" s="174"/>
      <c r="L277" s="174"/>
      <c r="M277" s="212"/>
      <c r="N277" s="175"/>
      <c r="O277" s="176"/>
      <c r="P277" s="176"/>
      <c r="Q277" s="176"/>
      <c r="R277" s="177"/>
      <c r="S277" s="4"/>
      <c r="T277" s="25"/>
      <c r="U277" s="26"/>
      <c r="V277" s="26"/>
      <c r="W277" s="26"/>
      <c r="X277" s="26"/>
      <c r="Y277" s="27"/>
      <c r="Z277" s="123"/>
    </row>
    <row r="278" spans="1:26" ht="19.899999999999999" customHeight="1" x14ac:dyDescent="0.15">
      <c r="A278" s="157">
        <f>IF(AND($S278="○", TRIM($T278)=""),1001,0)</f>
        <v>0</v>
      </c>
      <c r="B278" s="123"/>
      <c r="E278" s="219" t="s">
        <v>564</v>
      </c>
      <c r="F278" s="151" t="s">
        <v>468</v>
      </c>
      <c r="G278" s="152" t="s">
        <v>266</v>
      </c>
      <c r="H278" s="153"/>
      <c r="I278" s="153"/>
      <c r="J278" s="153"/>
      <c r="K278" s="153"/>
      <c r="L278" s="153"/>
      <c r="M278" s="210"/>
      <c r="N278" s="154" t="s">
        <v>271</v>
      </c>
      <c r="O278" s="155"/>
      <c r="P278" s="155"/>
      <c r="Q278" s="155"/>
      <c r="R278" s="156"/>
      <c r="S278" s="2"/>
      <c r="T278" s="28"/>
      <c r="U278" s="29"/>
      <c r="V278" s="29"/>
      <c r="W278" s="29"/>
      <c r="X278" s="29"/>
      <c r="Y278" s="30"/>
      <c r="Z278" s="123"/>
    </row>
    <row r="279" spans="1:26" ht="19.899999999999999" customHeight="1" x14ac:dyDescent="0.15">
      <c r="A279" s="157">
        <f>IF(AND($S279="○", TRIM($T279)=""),1001,0)</f>
        <v>0</v>
      </c>
      <c r="B279" s="123"/>
      <c r="E279" s="220"/>
      <c r="F279" s="168" t="s">
        <v>469</v>
      </c>
      <c r="G279" s="160" t="s">
        <v>267</v>
      </c>
      <c r="H279" s="161"/>
      <c r="I279" s="161"/>
      <c r="J279" s="161"/>
      <c r="K279" s="161"/>
      <c r="L279" s="161"/>
      <c r="M279" s="211"/>
      <c r="N279" s="165" t="s">
        <v>272</v>
      </c>
      <c r="O279" s="163"/>
      <c r="P279" s="163"/>
      <c r="Q279" s="163"/>
      <c r="R279" s="164"/>
      <c r="S279" s="3"/>
      <c r="T279" s="20"/>
      <c r="U279" s="23"/>
      <c r="V279" s="23"/>
      <c r="W279" s="23"/>
      <c r="X279" s="23"/>
      <c r="Y279" s="24"/>
      <c r="Z279" s="123"/>
    </row>
    <row r="280" spans="1:26" ht="19.899999999999999" customHeight="1" x14ac:dyDescent="0.15">
      <c r="A280" s="157">
        <f>IF(AND($S280="○", TRIM($T280)=""),1001,0)</f>
        <v>0</v>
      </c>
      <c r="B280" s="123"/>
      <c r="E280" s="220"/>
      <c r="F280" s="168" t="s">
        <v>264</v>
      </c>
      <c r="G280" s="160" t="s">
        <v>268</v>
      </c>
      <c r="H280" s="161"/>
      <c r="I280" s="161"/>
      <c r="J280" s="161"/>
      <c r="K280" s="161"/>
      <c r="L280" s="161"/>
      <c r="M280" s="211"/>
      <c r="N280" s="165" t="s">
        <v>273</v>
      </c>
      <c r="O280" s="163"/>
      <c r="P280" s="163"/>
      <c r="Q280" s="163"/>
      <c r="R280" s="164"/>
      <c r="S280" s="3"/>
      <c r="T280" s="20"/>
      <c r="U280" s="23"/>
      <c r="V280" s="23"/>
      <c r="W280" s="23"/>
      <c r="X280" s="23"/>
      <c r="Y280" s="24"/>
      <c r="Z280" s="123"/>
    </row>
    <row r="281" spans="1:26" ht="19.899999999999999" customHeight="1" x14ac:dyDescent="0.15">
      <c r="A281" s="157">
        <f>IF(AND($S281="○", TRIM($T281)=""),1001,0)</f>
        <v>0</v>
      </c>
      <c r="B281" s="123"/>
      <c r="E281" s="220"/>
      <c r="F281" s="168" t="s">
        <v>265</v>
      </c>
      <c r="G281" s="160" t="s">
        <v>269</v>
      </c>
      <c r="H281" s="161"/>
      <c r="I281" s="161"/>
      <c r="J281" s="161"/>
      <c r="K281" s="161"/>
      <c r="L281" s="161"/>
      <c r="M281" s="211"/>
      <c r="N281" s="165" t="s">
        <v>274</v>
      </c>
      <c r="O281" s="163"/>
      <c r="P281" s="163"/>
      <c r="Q281" s="163"/>
      <c r="R281" s="164"/>
      <c r="S281" s="3"/>
      <c r="T281" s="20"/>
      <c r="U281" s="23"/>
      <c r="V281" s="23"/>
      <c r="W281" s="23"/>
      <c r="X281" s="23"/>
      <c r="Y281" s="24"/>
      <c r="Z281" s="123"/>
    </row>
    <row r="282" spans="1:26" ht="19.899999999999999" customHeight="1" x14ac:dyDescent="0.15">
      <c r="A282" s="157">
        <f>IF(AND($S282="○", TRIM($T282)=""),1001,0)</f>
        <v>0</v>
      </c>
      <c r="B282" s="123"/>
      <c r="E282" s="220"/>
      <c r="F282" s="172" t="s">
        <v>470</v>
      </c>
      <c r="G282" s="181" t="s">
        <v>270</v>
      </c>
      <c r="H282" s="174"/>
      <c r="I282" s="174"/>
      <c r="J282" s="174"/>
      <c r="K282" s="174"/>
      <c r="L282" s="174"/>
      <c r="M282" s="212"/>
      <c r="N282" s="175"/>
      <c r="O282" s="176"/>
      <c r="P282" s="176"/>
      <c r="Q282" s="176"/>
      <c r="R282" s="177"/>
      <c r="S282" s="4"/>
      <c r="T282" s="25"/>
      <c r="U282" s="26"/>
      <c r="V282" s="26"/>
      <c r="W282" s="26"/>
      <c r="X282" s="26"/>
      <c r="Y282" s="27"/>
      <c r="Z282" s="123"/>
    </row>
    <row r="283" spans="1:26" ht="19.899999999999999" customHeight="1" x14ac:dyDescent="0.15">
      <c r="A283" s="157">
        <f>IF(AND($S283="○", TRIM($T283)=""),1001,0)</f>
        <v>0</v>
      </c>
      <c r="B283" s="123"/>
      <c r="E283" s="216" t="s">
        <v>275</v>
      </c>
      <c r="F283" s="151" t="s">
        <v>512</v>
      </c>
      <c r="G283" s="152" t="s">
        <v>513</v>
      </c>
      <c r="H283" s="153"/>
      <c r="I283" s="153"/>
      <c r="J283" s="153"/>
      <c r="K283" s="153"/>
      <c r="L283" s="153"/>
      <c r="M283" s="210"/>
      <c r="N283" s="154" t="s">
        <v>276</v>
      </c>
      <c r="O283" s="155"/>
      <c r="P283" s="155"/>
      <c r="Q283" s="155"/>
      <c r="R283" s="156"/>
      <c r="S283" s="2"/>
      <c r="T283" s="28"/>
      <c r="U283" s="29"/>
      <c r="V283" s="29"/>
      <c r="W283" s="29"/>
      <c r="X283" s="29"/>
      <c r="Y283" s="30"/>
      <c r="Z283" s="123"/>
    </row>
    <row r="284" spans="1:26" ht="19.899999999999999" customHeight="1" x14ac:dyDescent="0.15">
      <c r="A284" s="157">
        <f>IF(AND($S284="○", TRIM($T284)=""),1001,0)</f>
        <v>0</v>
      </c>
      <c r="B284" s="123"/>
      <c r="E284" s="217"/>
      <c r="F284" s="168" t="s">
        <v>514</v>
      </c>
      <c r="G284" s="160" t="s">
        <v>515</v>
      </c>
      <c r="H284" s="161"/>
      <c r="I284" s="161"/>
      <c r="J284" s="161"/>
      <c r="K284" s="161"/>
      <c r="L284" s="161"/>
      <c r="M284" s="211"/>
      <c r="N284" s="165" t="s">
        <v>277</v>
      </c>
      <c r="O284" s="163"/>
      <c r="P284" s="163"/>
      <c r="Q284" s="163"/>
      <c r="R284" s="164"/>
      <c r="S284" s="3"/>
      <c r="T284" s="20"/>
      <c r="U284" s="23"/>
      <c r="V284" s="23"/>
      <c r="W284" s="23"/>
      <c r="X284" s="23"/>
      <c r="Y284" s="24"/>
      <c r="Z284" s="123"/>
    </row>
    <row r="285" spans="1:26" ht="30" customHeight="1" x14ac:dyDescent="0.15">
      <c r="A285" s="157">
        <f>IF(AND($S285="○", TRIM($T285)=""),1001,0)</f>
        <v>0</v>
      </c>
      <c r="B285" s="123"/>
      <c r="E285" s="217"/>
      <c r="F285" s="168" t="s">
        <v>516</v>
      </c>
      <c r="G285" s="160" t="s">
        <v>517</v>
      </c>
      <c r="H285" s="161"/>
      <c r="I285" s="161"/>
      <c r="J285" s="161"/>
      <c r="K285" s="161"/>
      <c r="L285" s="161"/>
      <c r="M285" s="211"/>
      <c r="N285" s="162" t="s">
        <v>278</v>
      </c>
      <c r="O285" s="166"/>
      <c r="P285" s="166"/>
      <c r="Q285" s="166"/>
      <c r="R285" s="167"/>
      <c r="S285" s="3"/>
      <c r="T285" s="20"/>
      <c r="U285" s="23"/>
      <c r="V285" s="23"/>
      <c r="W285" s="23"/>
      <c r="X285" s="23"/>
      <c r="Y285" s="24"/>
      <c r="Z285" s="123"/>
    </row>
    <row r="286" spans="1:26" ht="45" customHeight="1" x14ac:dyDescent="0.15">
      <c r="A286" s="157">
        <f>IF(AND($S286="○", TRIM($T286)=""),1001,0)</f>
        <v>0</v>
      </c>
      <c r="B286" s="123"/>
      <c r="E286" s="217"/>
      <c r="F286" s="168" t="s">
        <v>518</v>
      </c>
      <c r="G286" s="160" t="s">
        <v>519</v>
      </c>
      <c r="H286" s="161"/>
      <c r="I286" s="161"/>
      <c r="J286" s="161"/>
      <c r="K286" s="161"/>
      <c r="L286" s="161"/>
      <c r="M286" s="211"/>
      <c r="N286" s="162" t="s">
        <v>279</v>
      </c>
      <c r="O286" s="166"/>
      <c r="P286" s="166"/>
      <c r="Q286" s="166"/>
      <c r="R286" s="167"/>
      <c r="S286" s="3"/>
      <c r="T286" s="20"/>
      <c r="U286" s="23"/>
      <c r="V286" s="23"/>
      <c r="W286" s="23"/>
      <c r="X286" s="23"/>
      <c r="Y286" s="24"/>
      <c r="Z286" s="123"/>
    </row>
    <row r="287" spans="1:26" ht="19.899999999999999" customHeight="1" x14ac:dyDescent="0.15">
      <c r="A287" s="157">
        <f>IF(AND($S287="○", TRIM($T287)=""),1001,0)</f>
        <v>0</v>
      </c>
      <c r="B287" s="123"/>
      <c r="E287" s="217"/>
      <c r="F287" s="168" t="s">
        <v>520</v>
      </c>
      <c r="G287" s="160" t="s">
        <v>521</v>
      </c>
      <c r="H287" s="161"/>
      <c r="I287" s="161"/>
      <c r="J287" s="161"/>
      <c r="K287" s="161"/>
      <c r="L287" s="161"/>
      <c r="M287" s="211"/>
      <c r="N287" s="165" t="s">
        <v>280</v>
      </c>
      <c r="O287" s="163"/>
      <c r="P287" s="163"/>
      <c r="Q287" s="163"/>
      <c r="R287" s="164"/>
      <c r="S287" s="3"/>
      <c r="T287" s="20"/>
      <c r="U287" s="23"/>
      <c r="V287" s="23"/>
      <c r="W287" s="23"/>
      <c r="X287" s="23"/>
      <c r="Y287" s="24"/>
      <c r="Z287" s="123"/>
    </row>
    <row r="288" spans="1:26" ht="19.899999999999999" customHeight="1" x14ac:dyDescent="0.15">
      <c r="A288" s="157">
        <f>IF(AND($S288="○", TRIM($T288)=""),1001,0)</f>
        <v>0</v>
      </c>
      <c r="B288" s="123"/>
      <c r="E288" s="217"/>
      <c r="F288" s="168" t="s">
        <v>522</v>
      </c>
      <c r="G288" s="160" t="s">
        <v>523</v>
      </c>
      <c r="H288" s="161"/>
      <c r="I288" s="161"/>
      <c r="J288" s="161"/>
      <c r="K288" s="161"/>
      <c r="L288" s="161"/>
      <c r="M288" s="211"/>
      <c r="N288" s="165" t="s">
        <v>281</v>
      </c>
      <c r="O288" s="163"/>
      <c r="P288" s="163"/>
      <c r="Q288" s="163"/>
      <c r="R288" s="164"/>
      <c r="S288" s="3"/>
      <c r="T288" s="20"/>
      <c r="U288" s="23"/>
      <c r="V288" s="23"/>
      <c r="W288" s="23"/>
      <c r="X288" s="23"/>
      <c r="Y288" s="24"/>
      <c r="Z288" s="123"/>
    </row>
    <row r="289" spans="1:26" ht="19.899999999999999" customHeight="1" x14ac:dyDescent="0.15">
      <c r="A289" s="157">
        <f>IF(AND($S289="○", TRIM($T289)=""),1001,0)</f>
        <v>0</v>
      </c>
      <c r="B289" s="123"/>
      <c r="E289" s="218"/>
      <c r="F289" s="221" t="s">
        <v>524</v>
      </c>
      <c r="G289" s="222" t="s">
        <v>525</v>
      </c>
      <c r="H289" s="223"/>
      <c r="I289" s="223"/>
      <c r="J289" s="223"/>
      <c r="K289" s="223"/>
      <c r="L289" s="223"/>
      <c r="M289" s="224"/>
      <c r="N289" s="225"/>
      <c r="O289" s="226"/>
      <c r="P289" s="226"/>
      <c r="Q289" s="226"/>
      <c r="R289" s="227"/>
      <c r="S289" s="6"/>
      <c r="T289" s="25"/>
      <c r="U289" s="26"/>
      <c r="V289" s="26"/>
      <c r="W289" s="26"/>
      <c r="X289" s="26"/>
      <c r="Y289" s="27"/>
      <c r="Z289" s="123"/>
    </row>
    <row r="290" spans="1:26" ht="20.100000000000001" customHeight="1" x14ac:dyDescent="0.15">
      <c r="B290" s="123"/>
      <c r="F290" s="228"/>
      <c r="S290" s="228"/>
      <c r="Z290" s="123"/>
    </row>
    <row r="291" spans="1:26" ht="20.100000000000001" customHeight="1" x14ac:dyDescent="0.15">
      <c r="B291" s="123"/>
      <c r="Z291" s="123"/>
    </row>
    <row r="292" spans="1:26" ht="20.100000000000001" customHeight="1" x14ac:dyDescent="0.15">
      <c r="B292" s="123"/>
      <c r="E292" s="140" t="s">
        <v>282</v>
      </c>
      <c r="F292" s="141"/>
      <c r="G292" s="141"/>
      <c r="H292" s="141"/>
      <c r="I292" s="141"/>
      <c r="J292" s="141"/>
      <c r="K292" s="141"/>
      <c r="L292" s="141"/>
      <c r="M292" s="141"/>
      <c r="N292" s="141"/>
      <c r="O292" s="141"/>
      <c r="P292" s="141"/>
      <c r="Q292" s="141"/>
      <c r="R292" s="141"/>
      <c r="S292" s="141"/>
      <c r="T292" s="141"/>
      <c r="U292" s="141"/>
      <c r="V292" s="141"/>
      <c r="W292" s="141"/>
      <c r="X292" s="141"/>
      <c r="Y292" s="141"/>
      <c r="Z292" s="79"/>
    </row>
    <row r="293" spans="1:26" ht="24.95" customHeight="1" x14ac:dyDescent="0.15">
      <c r="B293" s="123"/>
      <c r="E293" s="142" t="s">
        <v>561</v>
      </c>
      <c r="F293" s="143"/>
      <c r="G293" s="143"/>
      <c r="H293" s="143"/>
      <c r="I293" s="143"/>
      <c r="J293" s="143"/>
      <c r="K293" s="143"/>
      <c r="L293" s="143"/>
      <c r="M293" s="143"/>
      <c r="N293" s="144" t="s">
        <v>562</v>
      </c>
      <c r="O293" s="145"/>
      <c r="P293" s="145"/>
      <c r="Q293" s="145"/>
      <c r="R293" s="146"/>
      <c r="S293" s="147" t="s">
        <v>7</v>
      </c>
      <c r="T293" s="148" t="s">
        <v>577</v>
      </c>
      <c r="U293" s="148"/>
      <c r="V293" s="148"/>
      <c r="W293" s="148"/>
      <c r="X293" s="148"/>
      <c r="Y293" s="149"/>
      <c r="Z293" s="79"/>
    </row>
    <row r="294" spans="1:26" ht="19.899999999999999" customHeight="1" x14ac:dyDescent="0.15">
      <c r="A294" s="157">
        <f>IF(AND($S294="○", TRIM($T294)=""),1001,0)</f>
        <v>0</v>
      </c>
      <c r="B294" s="123"/>
      <c r="E294" s="216" t="s">
        <v>283</v>
      </c>
      <c r="F294" s="151" t="s">
        <v>471</v>
      </c>
      <c r="G294" s="160" t="s">
        <v>286</v>
      </c>
      <c r="H294" s="161"/>
      <c r="I294" s="161"/>
      <c r="J294" s="161"/>
      <c r="K294" s="161"/>
      <c r="L294" s="161"/>
      <c r="M294" s="211"/>
      <c r="N294" s="165" t="s">
        <v>291</v>
      </c>
      <c r="O294" s="163"/>
      <c r="P294" s="163"/>
      <c r="Q294" s="163"/>
      <c r="R294" s="164"/>
      <c r="S294" s="2"/>
      <c r="T294" s="28"/>
      <c r="U294" s="29"/>
      <c r="V294" s="29"/>
      <c r="W294" s="29"/>
      <c r="X294" s="29"/>
      <c r="Y294" s="30"/>
      <c r="Z294" s="123"/>
    </row>
    <row r="295" spans="1:26" ht="19.899999999999999" customHeight="1" x14ac:dyDescent="0.15">
      <c r="A295" s="157">
        <f>IF(AND($S295="○", TRIM($T295)=""),1001,0)</f>
        <v>0</v>
      </c>
      <c r="B295" s="123"/>
      <c r="E295" s="217"/>
      <c r="F295" s="159" t="s">
        <v>472</v>
      </c>
      <c r="G295" s="160" t="s">
        <v>287</v>
      </c>
      <c r="H295" s="161"/>
      <c r="I295" s="161"/>
      <c r="J295" s="161"/>
      <c r="K295" s="161"/>
      <c r="L295" s="161"/>
      <c r="M295" s="211"/>
      <c r="N295" s="165" t="s">
        <v>292</v>
      </c>
      <c r="O295" s="163"/>
      <c r="P295" s="163"/>
      <c r="Q295" s="163"/>
      <c r="R295" s="164"/>
      <c r="S295" s="3"/>
      <c r="T295" s="20"/>
      <c r="U295" s="23"/>
      <c r="V295" s="23"/>
      <c r="W295" s="23"/>
      <c r="X295" s="23"/>
      <c r="Y295" s="24"/>
      <c r="Z295" s="123"/>
    </row>
    <row r="296" spans="1:26" ht="19.899999999999999" customHeight="1" x14ac:dyDescent="0.15">
      <c r="A296" s="157">
        <f>IF(AND($S296="○", TRIM($T296)=""),1001,0)</f>
        <v>0</v>
      </c>
      <c r="B296" s="123"/>
      <c r="E296" s="217"/>
      <c r="F296" s="168" t="s">
        <v>284</v>
      </c>
      <c r="G296" s="160" t="s">
        <v>288</v>
      </c>
      <c r="H296" s="161"/>
      <c r="I296" s="161"/>
      <c r="J296" s="161"/>
      <c r="K296" s="161"/>
      <c r="L296" s="161"/>
      <c r="M296" s="211"/>
      <c r="N296" s="165"/>
      <c r="O296" s="163"/>
      <c r="P296" s="163"/>
      <c r="Q296" s="163"/>
      <c r="R296" s="164"/>
      <c r="S296" s="3"/>
      <c r="T296" s="20"/>
      <c r="U296" s="23"/>
      <c r="V296" s="23"/>
      <c r="W296" s="23"/>
      <c r="X296" s="23"/>
      <c r="Y296" s="24"/>
      <c r="Z296" s="123"/>
    </row>
    <row r="297" spans="1:26" ht="19.899999999999999" customHeight="1" x14ac:dyDescent="0.15">
      <c r="A297" s="157">
        <f>IF(AND($S297="○", TRIM($T297)=""),1001,0)</f>
        <v>0</v>
      </c>
      <c r="B297" s="123"/>
      <c r="E297" s="217"/>
      <c r="F297" s="168" t="s">
        <v>285</v>
      </c>
      <c r="G297" s="160" t="s">
        <v>289</v>
      </c>
      <c r="H297" s="161"/>
      <c r="I297" s="161"/>
      <c r="J297" s="161"/>
      <c r="K297" s="161"/>
      <c r="L297" s="161"/>
      <c r="M297" s="211"/>
      <c r="N297" s="165"/>
      <c r="O297" s="163"/>
      <c r="P297" s="163"/>
      <c r="Q297" s="163"/>
      <c r="R297" s="164"/>
      <c r="S297" s="3"/>
      <c r="T297" s="20"/>
      <c r="U297" s="23"/>
      <c r="V297" s="23"/>
      <c r="W297" s="23"/>
      <c r="X297" s="23"/>
      <c r="Y297" s="24"/>
      <c r="Z297" s="123"/>
    </row>
    <row r="298" spans="1:26" ht="19.899999999999999" customHeight="1" x14ac:dyDescent="0.15">
      <c r="A298" s="157">
        <f>IF(AND($S298="○", TRIM($T298)=""),1001,0)</f>
        <v>0</v>
      </c>
      <c r="B298" s="123"/>
      <c r="E298" s="217"/>
      <c r="F298" s="168" t="s">
        <v>473</v>
      </c>
      <c r="G298" s="160" t="s">
        <v>290</v>
      </c>
      <c r="H298" s="161"/>
      <c r="I298" s="161"/>
      <c r="J298" s="161"/>
      <c r="K298" s="161"/>
      <c r="L298" s="161"/>
      <c r="M298" s="211"/>
      <c r="N298" s="165"/>
      <c r="O298" s="163"/>
      <c r="P298" s="163"/>
      <c r="Q298" s="163"/>
      <c r="R298" s="164"/>
      <c r="S298" s="3"/>
      <c r="T298" s="20"/>
      <c r="U298" s="23"/>
      <c r="V298" s="23"/>
      <c r="W298" s="23"/>
      <c r="X298" s="23"/>
      <c r="Y298" s="24"/>
      <c r="Z298" s="123"/>
    </row>
    <row r="299" spans="1:26" ht="19.899999999999999" customHeight="1" x14ac:dyDescent="0.15">
      <c r="A299" s="157">
        <f>IF(AND($S299="○", TRIM($T299)=""),1001,0)</f>
        <v>0</v>
      </c>
      <c r="B299" s="123"/>
      <c r="E299" s="217"/>
      <c r="F299" s="172" t="s">
        <v>474</v>
      </c>
      <c r="G299" s="181" t="s">
        <v>526</v>
      </c>
      <c r="H299" s="174"/>
      <c r="I299" s="174"/>
      <c r="J299" s="174"/>
      <c r="K299" s="174"/>
      <c r="L299" s="174"/>
      <c r="M299" s="212"/>
      <c r="N299" s="175"/>
      <c r="O299" s="176"/>
      <c r="P299" s="176"/>
      <c r="Q299" s="176"/>
      <c r="R299" s="177"/>
      <c r="S299" s="4"/>
      <c r="T299" s="25"/>
      <c r="U299" s="26"/>
      <c r="V299" s="26"/>
      <c r="W299" s="26"/>
      <c r="X299" s="26"/>
      <c r="Y299" s="27"/>
      <c r="Z299" s="123"/>
    </row>
    <row r="300" spans="1:26" ht="19.899999999999999" customHeight="1" x14ac:dyDescent="0.15">
      <c r="A300" s="157">
        <f>IF(AND($S300="○", TRIM($T300)=""),1001,0)</f>
        <v>0</v>
      </c>
      <c r="B300" s="123"/>
      <c r="E300" s="216" t="s">
        <v>293</v>
      </c>
      <c r="F300" s="151" t="s">
        <v>297</v>
      </c>
      <c r="G300" s="152" t="s">
        <v>298</v>
      </c>
      <c r="H300" s="153"/>
      <c r="I300" s="153"/>
      <c r="J300" s="153"/>
      <c r="K300" s="153"/>
      <c r="L300" s="153"/>
      <c r="M300" s="210"/>
      <c r="N300" s="154"/>
      <c r="O300" s="155"/>
      <c r="P300" s="155"/>
      <c r="Q300" s="155"/>
      <c r="R300" s="156"/>
      <c r="S300" s="2"/>
      <c r="T300" s="28"/>
      <c r="U300" s="29"/>
      <c r="V300" s="29"/>
      <c r="W300" s="29"/>
      <c r="X300" s="29"/>
      <c r="Y300" s="30"/>
      <c r="Z300" s="123"/>
    </row>
    <row r="301" spans="1:26" ht="19.899999999999999" customHeight="1" x14ac:dyDescent="0.15">
      <c r="A301" s="157">
        <f>IF(AND($S301="○", TRIM($T301)=""),1001,0)</f>
        <v>0</v>
      </c>
      <c r="B301" s="123"/>
      <c r="E301" s="217"/>
      <c r="F301" s="159" t="s">
        <v>296</v>
      </c>
      <c r="G301" s="160" t="s">
        <v>527</v>
      </c>
      <c r="H301" s="161"/>
      <c r="I301" s="161"/>
      <c r="J301" s="161"/>
      <c r="K301" s="161"/>
      <c r="L301" s="161"/>
      <c r="M301" s="211"/>
      <c r="N301" s="165" t="s">
        <v>299</v>
      </c>
      <c r="O301" s="163"/>
      <c r="P301" s="163"/>
      <c r="Q301" s="163"/>
      <c r="R301" s="164"/>
      <c r="S301" s="3"/>
      <c r="T301" s="20"/>
      <c r="U301" s="23"/>
      <c r="V301" s="23"/>
      <c r="W301" s="23"/>
      <c r="X301" s="23"/>
      <c r="Y301" s="24"/>
      <c r="Z301" s="123"/>
    </row>
    <row r="302" spans="1:26" ht="19.899999999999999" customHeight="1" x14ac:dyDescent="0.15">
      <c r="A302" s="157">
        <f>IF(AND($S302="○", TRIM($T302)=""),1001,0)</f>
        <v>0</v>
      </c>
      <c r="B302" s="123"/>
      <c r="E302" s="217"/>
      <c r="F302" s="168" t="s">
        <v>294</v>
      </c>
      <c r="G302" s="160" t="s">
        <v>528</v>
      </c>
      <c r="H302" s="161"/>
      <c r="I302" s="161"/>
      <c r="J302" s="161"/>
      <c r="K302" s="161"/>
      <c r="L302" s="161"/>
      <c r="M302" s="211"/>
      <c r="N302" s="165" t="s">
        <v>300</v>
      </c>
      <c r="O302" s="163"/>
      <c r="P302" s="163"/>
      <c r="Q302" s="163"/>
      <c r="R302" s="164"/>
      <c r="S302" s="3"/>
      <c r="T302" s="20"/>
      <c r="U302" s="23"/>
      <c r="V302" s="23"/>
      <c r="W302" s="23"/>
      <c r="X302" s="23"/>
      <c r="Y302" s="24"/>
      <c r="Z302" s="123"/>
    </row>
    <row r="303" spans="1:26" ht="19.899999999999999" customHeight="1" x14ac:dyDescent="0.15">
      <c r="A303" s="157">
        <f>IF(AND($S303="○", TRIM($T303)=""),1001,0)</f>
        <v>0</v>
      </c>
      <c r="B303" s="123"/>
      <c r="E303" s="217"/>
      <c r="F303" s="168" t="s">
        <v>295</v>
      </c>
      <c r="G303" s="160" t="s">
        <v>529</v>
      </c>
      <c r="H303" s="161"/>
      <c r="I303" s="161"/>
      <c r="J303" s="161"/>
      <c r="K303" s="161"/>
      <c r="L303" s="161"/>
      <c r="M303" s="211"/>
      <c r="N303" s="165" t="s">
        <v>301</v>
      </c>
      <c r="O303" s="163"/>
      <c r="P303" s="163"/>
      <c r="Q303" s="163"/>
      <c r="R303" s="164"/>
      <c r="S303" s="3"/>
      <c r="T303" s="20"/>
      <c r="U303" s="23"/>
      <c r="V303" s="23"/>
      <c r="W303" s="23"/>
      <c r="X303" s="23"/>
      <c r="Y303" s="24"/>
      <c r="Z303" s="123"/>
    </row>
    <row r="304" spans="1:26" ht="30" customHeight="1" x14ac:dyDescent="0.15">
      <c r="A304" s="157">
        <f>IF(AND($S304="○", TRIM($T304)=""),1001,0)</f>
        <v>0</v>
      </c>
      <c r="B304" s="123"/>
      <c r="E304" s="217"/>
      <c r="F304" s="168" t="s">
        <v>475</v>
      </c>
      <c r="G304" s="160" t="s">
        <v>530</v>
      </c>
      <c r="H304" s="161"/>
      <c r="I304" s="161"/>
      <c r="J304" s="161"/>
      <c r="K304" s="161"/>
      <c r="L304" s="161"/>
      <c r="M304" s="211"/>
      <c r="N304" s="162" t="s">
        <v>302</v>
      </c>
      <c r="O304" s="166"/>
      <c r="P304" s="166"/>
      <c r="Q304" s="166"/>
      <c r="R304" s="167"/>
      <c r="S304" s="3"/>
      <c r="T304" s="20"/>
      <c r="U304" s="23"/>
      <c r="V304" s="23"/>
      <c r="W304" s="23"/>
      <c r="X304" s="23"/>
      <c r="Y304" s="24"/>
      <c r="Z304" s="123"/>
    </row>
    <row r="305" spans="1:26" ht="19.899999999999999" customHeight="1" x14ac:dyDescent="0.15">
      <c r="A305" s="157">
        <f>IF(AND($S305="○", TRIM($T305)=""),1001,0)</f>
        <v>0</v>
      </c>
      <c r="B305" s="123"/>
      <c r="E305" s="217"/>
      <c r="F305" s="168" t="s">
        <v>476</v>
      </c>
      <c r="G305" s="160" t="s">
        <v>531</v>
      </c>
      <c r="H305" s="161"/>
      <c r="I305" s="161"/>
      <c r="J305" s="161"/>
      <c r="K305" s="161"/>
      <c r="L305" s="161"/>
      <c r="M305" s="211"/>
      <c r="N305" s="165" t="s">
        <v>303</v>
      </c>
      <c r="O305" s="163"/>
      <c r="P305" s="163"/>
      <c r="Q305" s="163"/>
      <c r="R305" s="164"/>
      <c r="S305" s="3"/>
      <c r="T305" s="20"/>
      <c r="U305" s="23"/>
      <c r="V305" s="23"/>
      <c r="W305" s="23"/>
      <c r="X305" s="23"/>
      <c r="Y305" s="24"/>
      <c r="Z305" s="123"/>
    </row>
    <row r="306" spans="1:26" ht="19.899999999999999" customHeight="1" x14ac:dyDescent="0.15">
      <c r="A306" s="157">
        <f>IF(AND($S306="○", TRIM($T306)=""),1001,0)</f>
        <v>0</v>
      </c>
      <c r="B306" s="123"/>
      <c r="E306" s="217"/>
      <c r="F306" s="168" t="s">
        <v>477</v>
      </c>
      <c r="G306" s="160" t="s">
        <v>532</v>
      </c>
      <c r="H306" s="161"/>
      <c r="I306" s="161"/>
      <c r="J306" s="161"/>
      <c r="K306" s="161"/>
      <c r="L306" s="161"/>
      <c r="M306" s="211"/>
      <c r="N306" s="165" t="s">
        <v>304</v>
      </c>
      <c r="O306" s="163"/>
      <c r="P306" s="163"/>
      <c r="Q306" s="163"/>
      <c r="R306" s="164"/>
      <c r="S306" s="3"/>
      <c r="T306" s="20"/>
      <c r="U306" s="23"/>
      <c r="V306" s="23"/>
      <c r="W306" s="23"/>
      <c r="X306" s="23"/>
      <c r="Y306" s="24"/>
      <c r="Z306" s="123"/>
    </row>
    <row r="307" spans="1:26" ht="19.899999999999999" customHeight="1" x14ac:dyDescent="0.15">
      <c r="A307" s="157">
        <f>IF(AND($S307="○", TRIM($T307)=""),1001,0)</f>
        <v>0</v>
      </c>
      <c r="B307" s="123"/>
      <c r="E307" s="217"/>
      <c r="F307" s="168" t="s">
        <v>478</v>
      </c>
      <c r="G307" s="169" t="s">
        <v>533</v>
      </c>
      <c r="H307" s="170"/>
      <c r="I307" s="170"/>
      <c r="J307" s="170"/>
      <c r="K307" s="170"/>
      <c r="L307" s="170"/>
      <c r="M307" s="229"/>
      <c r="N307" s="230" t="s">
        <v>305</v>
      </c>
      <c r="O307" s="231"/>
      <c r="P307" s="231"/>
      <c r="Q307" s="231"/>
      <c r="R307" s="232"/>
      <c r="S307" s="3"/>
      <c r="T307" s="20"/>
      <c r="U307" s="23"/>
      <c r="V307" s="23"/>
      <c r="W307" s="23"/>
      <c r="X307" s="23"/>
      <c r="Y307" s="24"/>
      <c r="Z307" s="123"/>
    </row>
    <row r="308" spans="1:26" ht="19.899999999999999" customHeight="1" x14ac:dyDescent="0.15">
      <c r="A308" s="157">
        <f>IF(AND($S308="○", TRIM($T308)=""),1001,0)</f>
        <v>0</v>
      </c>
      <c r="B308" s="123"/>
      <c r="E308" s="217"/>
      <c r="F308" s="168" t="s">
        <v>479</v>
      </c>
      <c r="G308" s="160" t="s">
        <v>534</v>
      </c>
      <c r="H308" s="161"/>
      <c r="I308" s="161"/>
      <c r="J308" s="161"/>
      <c r="K308" s="161"/>
      <c r="L308" s="161"/>
      <c r="M308" s="211"/>
      <c r="N308" s="165" t="s">
        <v>306</v>
      </c>
      <c r="O308" s="163"/>
      <c r="P308" s="163"/>
      <c r="Q308" s="163"/>
      <c r="R308" s="164"/>
      <c r="S308" s="3"/>
      <c r="T308" s="20"/>
      <c r="U308" s="23"/>
      <c r="V308" s="23"/>
      <c r="W308" s="23"/>
      <c r="X308" s="23"/>
      <c r="Y308" s="24"/>
      <c r="Z308" s="123"/>
    </row>
    <row r="309" spans="1:26" ht="19.899999999999999" customHeight="1" x14ac:dyDescent="0.15">
      <c r="A309" s="157">
        <f>IF(AND($S309="○", TRIM($T309)=""),1001,0)</f>
        <v>0</v>
      </c>
      <c r="B309" s="123"/>
      <c r="E309" s="217"/>
      <c r="F309" s="168" t="s">
        <v>480</v>
      </c>
      <c r="G309" s="160" t="s">
        <v>535</v>
      </c>
      <c r="H309" s="161"/>
      <c r="I309" s="161"/>
      <c r="J309" s="161"/>
      <c r="K309" s="161"/>
      <c r="L309" s="161"/>
      <c r="M309" s="211"/>
      <c r="N309" s="165" t="s">
        <v>307</v>
      </c>
      <c r="O309" s="163"/>
      <c r="P309" s="163"/>
      <c r="Q309" s="163"/>
      <c r="R309" s="164"/>
      <c r="S309" s="3"/>
      <c r="T309" s="20"/>
      <c r="U309" s="23"/>
      <c r="V309" s="23"/>
      <c r="W309" s="23"/>
      <c r="X309" s="23"/>
      <c r="Y309" s="24"/>
      <c r="Z309" s="123"/>
    </row>
    <row r="310" spans="1:26" ht="19.899999999999999" customHeight="1" x14ac:dyDescent="0.15">
      <c r="A310" s="157">
        <f>IF(AND($S310="○", TRIM($T310)=""),1001,0)</f>
        <v>0</v>
      </c>
      <c r="B310" s="123"/>
      <c r="E310" s="217"/>
      <c r="F310" s="168" t="s">
        <v>481</v>
      </c>
      <c r="G310" s="160" t="s">
        <v>536</v>
      </c>
      <c r="H310" s="161"/>
      <c r="I310" s="161"/>
      <c r="J310" s="161"/>
      <c r="K310" s="161"/>
      <c r="L310" s="161"/>
      <c r="M310" s="211"/>
      <c r="N310" s="165"/>
      <c r="O310" s="163"/>
      <c r="P310" s="163"/>
      <c r="Q310" s="163"/>
      <c r="R310" s="164"/>
      <c r="S310" s="3"/>
      <c r="T310" s="20"/>
      <c r="U310" s="23"/>
      <c r="V310" s="23"/>
      <c r="W310" s="23"/>
      <c r="X310" s="23"/>
      <c r="Y310" s="24"/>
      <c r="Z310" s="123"/>
    </row>
    <row r="311" spans="1:26" ht="30" customHeight="1" x14ac:dyDescent="0.15">
      <c r="A311" s="157">
        <f>IF(AND($S311="○", TRIM($T311)=""),1001,0)</f>
        <v>0</v>
      </c>
      <c r="B311" s="123"/>
      <c r="E311" s="217"/>
      <c r="F311" s="168" t="s">
        <v>482</v>
      </c>
      <c r="G311" s="160" t="s">
        <v>537</v>
      </c>
      <c r="H311" s="161"/>
      <c r="I311" s="161"/>
      <c r="J311" s="161"/>
      <c r="K311" s="161"/>
      <c r="L311" s="161"/>
      <c r="M311" s="211"/>
      <c r="N311" s="162" t="s">
        <v>308</v>
      </c>
      <c r="O311" s="166"/>
      <c r="P311" s="166"/>
      <c r="Q311" s="166"/>
      <c r="R311" s="167"/>
      <c r="S311" s="3"/>
      <c r="T311" s="20"/>
      <c r="U311" s="23"/>
      <c r="V311" s="23"/>
      <c r="W311" s="23"/>
      <c r="X311" s="23"/>
      <c r="Y311" s="24"/>
      <c r="Z311" s="123"/>
    </row>
    <row r="312" spans="1:26" ht="19.899999999999999" customHeight="1" x14ac:dyDescent="0.15">
      <c r="A312" s="157">
        <f>IF(AND($S312="○", TRIM($T312)=""),1001,0)</f>
        <v>0</v>
      </c>
      <c r="B312" s="123"/>
      <c r="E312" s="218"/>
      <c r="F312" s="172" t="s">
        <v>483</v>
      </c>
      <c r="G312" s="181" t="s">
        <v>538</v>
      </c>
      <c r="H312" s="174"/>
      <c r="I312" s="174"/>
      <c r="J312" s="174"/>
      <c r="K312" s="174"/>
      <c r="L312" s="174"/>
      <c r="M312" s="212"/>
      <c r="N312" s="175"/>
      <c r="O312" s="176"/>
      <c r="P312" s="176"/>
      <c r="Q312" s="176"/>
      <c r="R312" s="177"/>
      <c r="S312" s="4"/>
      <c r="T312" s="25"/>
      <c r="U312" s="26"/>
      <c r="V312" s="26"/>
      <c r="W312" s="26"/>
      <c r="X312" s="26"/>
      <c r="Y312" s="27"/>
      <c r="Z312" s="123"/>
    </row>
    <row r="313" spans="1:26" ht="19.899999999999999" customHeight="1" x14ac:dyDescent="0.15">
      <c r="A313" s="157">
        <f>IF(AND($S313="○", TRIM($T313)=""),1001,0)</f>
        <v>0</v>
      </c>
      <c r="B313" s="123"/>
      <c r="E313" s="216" t="s">
        <v>309</v>
      </c>
      <c r="F313" s="151" t="s">
        <v>310</v>
      </c>
      <c r="G313" s="152" t="s">
        <v>539</v>
      </c>
      <c r="H313" s="153"/>
      <c r="I313" s="153"/>
      <c r="J313" s="153"/>
      <c r="K313" s="153"/>
      <c r="L313" s="153"/>
      <c r="M313" s="210"/>
      <c r="N313" s="154"/>
      <c r="O313" s="155"/>
      <c r="P313" s="155"/>
      <c r="Q313" s="155"/>
      <c r="R313" s="156"/>
      <c r="S313" s="2"/>
      <c r="T313" s="28"/>
      <c r="U313" s="29"/>
      <c r="V313" s="29"/>
      <c r="W313" s="29"/>
      <c r="X313" s="29"/>
      <c r="Y313" s="30"/>
      <c r="Z313" s="123"/>
    </row>
    <row r="314" spans="1:26" ht="19.899999999999999" customHeight="1" x14ac:dyDescent="0.15">
      <c r="A314" s="157">
        <f>IF(AND($S314="○", TRIM($T314)=""),1001,0)</f>
        <v>0</v>
      </c>
      <c r="B314" s="123"/>
      <c r="E314" s="217"/>
      <c r="F314" s="159" t="s">
        <v>311</v>
      </c>
      <c r="G314" s="160" t="s">
        <v>540</v>
      </c>
      <c r="H314" s="161"/>
      <c r="I314" s="161"/>
      <c r="J314" s="161"/>
      <c r="K314" s="161"/>
      <c r="L314" s="161"/>
      <c r="M314" s="211"/>
      <c r="N314" s="165"/>
      <c r="O314" s="163"/>
      <c r="P314" s="163"/>
      <c r="Q314" s="163"/>
      <c r="R314" s="164"/>
      <c r="S314" s="3"/>
      <c r="T314" s="20"/>
      <c r="U314" s="23"/>
      <c r="V314" s="23"/>
      <c r="W314" s="23"/>
      <c r="X314" s="23"/>
      <c r="Y314" s="24"/>
      <c r="Z314" s="123"/>
    </row>
    <row r="315" spans="1:26" ht="19.899999999999999" customHeight="1" x14ac:dyDescent="0.15">
      <c r="A315" s="157">
        <f>IF(AND($S315="○", TRIM($T315)=""),1001,0)</f>
        <v>0</v>
      </c>
      <c r="B315" s="123"/>
      <c r="E315" s="217"/>
      <c r="F315" s="168" t="s">
        <v>312</v>
      </c>
      <c r="G315" s="160" t="s">
        <v>541</v>
      </c>
      <c r="H315" s="161"/>
      <c r="I315" s="161"/>
      <c r="J315" s="161"/>
      <c r="K315" s="161"/>
      <c r="L315" s="161"/>
      <c r="M315" s="211"/>
      <c r="N315" s="165"/>
      <c r="O315" s="163"/>
      <c r="P315" s="163"/>
      <c r="Q315" s="163"/>
      <c r="R315" s="164"/>
      <c r="S315" s="3"/>
      <c r="T315" s="20"/>
      <c r="U315" s="23"/>
      <c r="V315" s="23"/>
      <c r="W315" s="23"/>
      <c r="X315" s="23"/>
      <c r="Y315" s="24"/>
      <c r="Z315" s="123"/>
    </row>
    <row r="316" spans="1:26" ht="19.899999999999999" customHeight="1" x14ac:dyDescent="0.15">
      <c r="A316" s="157">
        <f>IF(AND($S316="○", TRIM($T316)=""),1001,0)</f>
        <v>0</v>
      </c>
      <c r="B316" s="123"/>
      <c r="E316" s="217"/>
      <c r="F316" s="168" t="s">
        <v>313</v>
      </c>
      <c r="G316" s="160" t="s">
        <v>542</v>
      </c>
      <c r="H316" s="161"/>
      <c r="I316" s="161"/>
      <c r="J316" s="161"/>
      <c r="K316" s="161"/>
      <c r="L316" s="161"/>
      <c r="M316" s="211"/>
      <c r="N316" s="165"/>
      <c r="O316" s="163"/>
      <c r="P316" s="163"/>
      <c r="Q316" s="163"/>
      <c r="R316" s="164"/>
      <c r="S316" s="3"/>
      <c r="T316" s="20"/>
      <c r="U316" s="23"/>
      <c r="V316" s="23"/>
      <c r="W316" s="23"/>
      <c r="X316" s="23"/>
      <c r="Y316" s="24"/>
      <c r="Z316" s="123"/>
    </row>
    <row r="317" spans="1:26" ht="30" customHeight="1" x14ac:dyDescent="0.15">
      <c r="A317" s="157">
        <f>IF(AND($S317="○", TRIM($T317)=""),1001,0)</f>
        <v>0</v>
      </c>
      <c r="B317" s="123"/>
      <c r="E317" s="217"/>
      <c r="F317" s="168" t="s">
        <v>484</v>
      </c>
      <c r="G317" s="160" t="s">
        <v>543</v>
      </c>
      <c r="H317" s="161"/>
      <c r="I317" s="161"/>
      <c r="J317" s="161"/>
      <c r="K317" s="161"/>
      <c r="L317" s="161"/>
      <c r="M317" s="211"/>
      <c r="N317" s="162" t="s">
        <v>314</v>
      </c>
      <c r="O317" s="166"/>
      <c r="P317" s="166"/>
      <c r="Q317" s="166"/>
      <c r="R317" s="167"/>
      <c r="S317" s="3"/>
      <c r="T317" s="20"/>
      <c r="U317" s="23"/>
      <c r="V317" s="23"/>
      <c r="W317" s="23"/>
      <c r="X317" s="23"/>
      <c r="Y317" s="24"/>
      <c r="Z317" s="123"/>
    </row>
    <row r="318" spans="1:26" ht="30" customHeight="1" x14ac:dyDescent="0.15">
      <c r="A318" s="157">
        <f>IF(AND($S318="○", TRIM($T318)=""),1001,0)</f>
        <v>0</v>
      </c>
      <c r="B318" s="123"/>
      <c r="E318" s="217"/>
      <c r="F318" s="168" t="s">
        <v>485</v>
      </c>
      <c r="G318" s="181" t="s">
        <v>544</v>
      </c>
      <c r="H318" s="174"/>
      <c r="I318" s="174"/>
      <c r="J318" s="174"/>
      <c r="K318" s="174"/>
      <c r="L318" s="174"/>
      <c r="M318" s="212"/>
      <c r="N318" s="213" t="s">
        <v>315</v>
      </c>
      <c r="O318" s="176"/>
      <c r="P318" s="176"/>
      <c r="Q318" s="176"/>
      <c r="R318" s="177"/>
      <c r="S318" s="3"/>
      <c r="T318" s="20"/>
      <c r="U318" s="23"/>
      <c r="V318" s="23"/>
      <c r="W318" s="23"/>
      <c r="X318" s="23"/>
      <c r="Y318" s="24"/>
      <c r="Z318" s="123"/>
    </row>
    <row r="319" spans="1:26" ht="19.899999999999999" customHeight="1" x14ac:dyDescent="0.15">
      <c r="A319" s="157">
        <f>IF(AND($S319="○", TRIM($T319)=""),1001,0)</f>
        <v>0</v>
      </c>
      <c r="B319" s="123"/>
      <c r="E319" s="217"/>
      <c r="F319" s="168" t="s">
        <v>486</v>
      </c>
      <c r="G319" s="160" t="s">
        <v>545</v>
      </c>
      <c r="H319" s="161"/>
      <c r="I319" s="161"/>
      <c r="J319" s="161"/>
      <c r="K319" s="161"/>
      <c r="L319" s="161"/>
      <c r="M319" s="211"/>
      <c r="N319" s="165" t="s">
        <v>316</v>
      </c>
      <c r="O319" s="163"/>
      <c r="P319" s="163"/>
      <c r="Q319" s="163"/>
      <c r="R319" s="164"/>
      <c r="S319" s="3"/>
      <c r="T319" s="20"/>
      <c r="U319" s="23"/>
      <c r="V319" s="23"/>
      <c r="W319" s="23"/>
      <c r="X319" s="23"/>
      <c r="Y319" s="24"/>
      <c r="Z319" s="123"/>
    </row>
    <row r="320" spans="1:26" ht="19.899999999999999" customHeight="1" x14ac:dyDescent="0.15">
      <c r="A320" s="157">
        <f>IF(AND($S320="○", TRIM($T320)=""),1001,0)</f>
        <v>0</v>
      </c>
      <c r="B320" s="123"/>
      <c r="E320" s="217"/>
      <c r="F320" s="172" t="s">
        <v>487</v>
      </c>
      <c r="G320" s="181" t="s">
        <v>546</v>
      </c>
      <c r="H320" s="174"/>
      <c r="I320" s="174"/>
      <c r="J320" s="174"/>
      <c r="K320" s="174"/>
      <c r="L320" s="174"/>
      <c r="M320" s="212"/>
      <c r="N320" s="175" t="s">
        <v>317</v>
      </c>
      <c r="O320" s="176"/>
      <c r="P320" s="176"/>
      <c r="Q320" s="176"/>
      <c r="R320" s="177"/>
      <c r="S320" s="4"/>
      <c r="T320" s="25"/>
      <c r="U320" s="26"/>
      <c r="V320" s="26"/>
      <c r="W320" s="26"/>
      <c r="X320" s="26"/>
      <c r="Y320" s="27"/>
      <c r="Z320" s="123"/>
    </row>
    <row r="321" spans="1:26" ht="30" customHeight="1" x14ac:dyDescent="0.15">
      <c r="A321" s="157">
        <f>IF(AND($S321="○", TRIM($T321)=""),1001,0)</f>
        <v>0</v>
      </c>
      <c r="B321" s="123"/>
      <c r="E321" s="233" t="s">
        <v>555</v>
      </c>
      <c r="F321" s="151" t="s">
        <v>318</v>
      </c>
      <c r="G321" s="152" t="s">
        <v>547</v>
      </c>
      <c r="H321" s="153"/>
      <c r="I321" s="153"/>
      <c r="J321" s="153"/>
      <c r="K321" s="153"/>
      <c r="L321" s="153"/>
      <c r="M321" s="210"/>
      <c r="N321" s="154" t="s">
        <v>321</v>
      </c>
      <c r="O321" s="155"/>
      <c r="P321" s="155"/>
      <c r="Q321" s="155"/>
      <c r="R321" s="156"/>
      <c r="S321" s="2"/>
      <c r="T321" s="28"/>
      <c r="U321" s="29"/>
      <c r="V321" s="29"/>
      <c r="W321" s="29"/>
      <c r="X321" s="29"/>
      <c r="Y321" s="30"/>
      <c r="Z321" s="123"/>
    </row>
    <row r="322" spans="1:26" ht="30" customHeight="1" x14ac:dyDescent="0.15">
      <c r="A322" s="157">
        <f>IF(AND($S322="○", TRIM($T322)=""),1001,0)</f>
        <v>0</v>
      </c>
      <c r="B322" s="123"/>
      <c r="E322" s="234"/>
      <c r="F322" s="159" t="s">
        <v>319</v>
      </c>
      <c r="G322" s="160" t="s">
        <v>548</v>
      </c>
      <c r="H322" s="161"/>
      <c r="I322" s="161"/>
      <c r="J322" s="161"/>
      <c r="K322" s="161"/>
      <c r="L322" s="161"/>
      <c r="M322" s="211"/>
      <c r="N322" s="165" t="s">
        <v>322</v>
      </c>
      <c r="O322" s="163"/>
      <c r="P322" s="163"/>
      <c r="Q322" s="163"/>
      <c r="R322" s="164"/>
      <c r="S322" s="3"/>
      <c r="T322" s="20"/>
      <c r="U322" s="23"/>
      <c r="V322" s="23"/>
      <c r="W322" s="23"/>
      <c r="X322" s="23"/>
      <c r="Y322" s="24"/>
      <c r="Z322" s="123"/>
    </row>
    <row r="323" spans="1:26" ht="30" customHeight="1" x14ac:dyDescent="0.15">
      <c r="A323" s="157">
        <f>IF(AND($S323="○", TRIM($T323)=""),1001,0)</f>
        <v>0</v>
      </c>
      <c r="B323" s="123"/>
      <c r="E323" s="234"/>
      <c r="F323" s="172" t="s">
        <v>320</v>
      </c>
      <c r="G323" s="181" t="s">
        <v>549</v>
      </c>
      <c r="H323" s="174"/>
      <c r="I323" s="174"/>
      <c r="J323" s="174"/>
      <c r="K323" s="174"/>
      <c r="L323" s="174"/>
      <c r="M323" s="212"/>
      <c r="N323" s="175"/>
      <c r="O323" s="176"/>
      <c r="P323" s="176"/>
      <c r="Q323" s="176"/>
      <c r="R323" s="177"/>
      <c r="S323" s="4"/>
      <c r="T323" s="25"/>
      <c r="U323" s="26"/>
      <c r="V323" s="26"/>
      <c r="W323" s="26"/>
      <c r="X323" s="26"/>
      <c r="Y323" s="27"/>
      <c r="Z323" s="123"/>
    </row>
    <row r="324" spans="1:26" ht="30" customHeight="1" x14ac:dyDescent="0.15">
      <c r="A324" s="157">
        <f>IF(AND($S324="○", TRIM($T324)=""),1001,0)</f>
        <v>0</v>
      </c>
      <c r="B324" s="123"/>
      <c r="E324" s="233" t="s">
        <v>323</v>
      </c>
      <c r="F324" s="151" t="s">
        <v>324</v>
      </c>
      <c r="G324" s="152" t="s">
        <v>550</v>
      </c>
      <c r="H324" s="153"/>
      <c r="I324" s="153"/>
      <c r="J324" s="153"/>
      <c r="K324" s="153"/>
      <c r="L324" s="153"/>
      <c r="M324" s="210"/>
      <c r="N324" s="200" t="s">
        <v>328</v>
      </c>
      <c r="O324" s="201"/>
      <c r="P324" s="201"/>
      <c r="Q324" s="201"/>
      <c r="R324" s="202"/>
      <c r="S324" s="2"/>
      <c r="T324" s="28"/>
      <c r="U324" s="29"/>
      <c r="V324" s="29"/>
      <c r="W324" s="29"/>
      <c r="X324" s="29"/>
      <c r="Y324" s="30"/>
      <c r="Z324" s="123"/>
    </row>
    <row r="325" spans="1:26" ht="19.899999999999999" customHeight="1" x14ac:dyDescent="0.15">
      <c r="A325" s="157">
        <f>IF(AND($S325="○", TRIM($T325)=""),1001,0)</f>
        <v>0</v>
      </c>
      <c r="B325" s="123"/>
      <c r="E325" s="234"/>
      <c r="F325" s="159" t="s">
        <v>325</v>
      </c>
      <c r="G325" s="160" t="s">
        <v>551</v>
      </c>
      <c r="H325" s="161"/>
      <c r="I325" s="161"/>
      <c r="J325" s="161"/>
      <c r="K325" s="161"/>
      <c r="L325" s="161"/>
      <c r="M325" s="211"/>
      <c r="N325" s="165" t="s">
        <v>329</v>
      </c>
      <c r="O325" s="163"/>
      <c r="P325" s="163"/>
      <c r="Q325" s="163"/>
      <c r="R325" s="164"/>
      <c r="S325" s="3"/>
      <c r="T325" s="20"/>
      <c r="U325" s="23"/>
      <c r="V325" s="23"/>
      <c r="W325" s="23"/>
      <c r="X325" s="23"/>
      <c r="Y325" s="24"/>
      <c r="Z325" s="123"/>
    </row>
    <row r="326" spans="1:26" ht="19.899999999999999" customHeight="1" x14ac:dyDescent="0.15">
      <c r="A326" s="157">
        <f>IF(AND($S326="○", TRIM($T326)=""),1001,0)</f>
        <v>0</v>
      </c>
      <c r="B326" s="123"/>
      <c r="E326" s="234"/>
      <c r="F326" s="168" t="s">
        <v>326</v>
      </c>
      <c r="G326" s="160" t="s">
        <v>552</v>
      </c>
      <c r="H326" s="161"/>
      <c r="I326" s="161"/>
      <c r="J326" s="161"/>
      <c r="K326" s="161"/>
      <c r="L326" s="161"/>
      <c r="M326" s="211"/>
      <c r="N326" s="165"/>
      <c r="O326" s="163"/>
      <c r="P326" s="163"/>
      <c r="Q326" s="163"/>
      <c r="R326" s="164"/>
      <c r="S326" s="3"/>
      <c r="T326" s="20"/>
      <c r="U326" s="23"/>
      <c r="V326" s="23"/>
      <c r="W326" s="23"/>
      <c r="X326" s="23"/>
      <c r="Y326" s="24"/>
      <c r="Z326" s="123"/>
    </row>
    <row r="327" spans="1:26" ht="30" customHeight="1" x14ac:dyDescent="0.15">
      <c r="A327" s="157">
        <f>IF(AND($S327="○", TRIM($T327)=""),1001,0)</f>
        <v>0</v>
      </c>
      <c r="B327" s="123"/>
      <c r="E327" s="234"/>
      <c r="F327" s="168" t="s">
        <v>327</v>
      </c>
      <c r="G327" s="160" t="s">
        <v>553</v>
      </c>
      <c r="H327" s="161"/>
      <c r="I327" s="161"/>
      <c r="J327" s="161"/>
      <c r="K327" s="161"/>
      <c r="L327" s="161"/>
      <c r="M327" s="211"/>
      <c r="N327" s="162" t="s">
        <v>330</v>
      </c>
      <c r="O327" s="166"/>
      <c r="P327" s="166"/>
      <c r="Q327" s="166"/>
      <c r="R327" s="167"/>
      <c r="S327" s="3"/>
      <c r="T327" s="20"/>
      <c r="U327" s="23"/>
      <c r="V327" s="23"/>
      <c r="W327" s="23"/>
      <c r="X327" s="23"/>
      <c r="Y327" s="24"/>
      <c r="Z327" s="123"/>
    </row>
    <row r="328" spans="1:26" ht="19.899999999999999" customHeight="1" x14ac:dyDescent="0.15">
      <c r="A328" s="157">
        <f>IF(AND($S328="○", TRIM($T328)=""),1001,0)</f>
        <v>0</v>
      </c>
      <c r="B328" s="123"/>
      <c r="E328" s="234"/>
      <c r="F328" s="172" t="s">
        <v>488</v>
      </c>
      <c r="G328" s="181" t="s">
        <v>554</v>
      </c>
      <c r="H328" s="174"/>
      <c r="I328" s="174"/>
      <c r="J328" s="174"/>
      <c r="K328" s="174"/>
      <c r="L328" s="174"/>
      <c r="M328" s="212"/>
      <c r="N328" s="175"/>
      <c r="O328" s="176"/>
      <c r="P328" s="176"/>
      <c r="Q328" s="176"/>
      <c r="R328" s="177"/>
      <c r="S328" s="4"/>
      <c r="T328" s="25"/>
      <c r="U328" s="26"/>
      <c r="V328" s="26"/>
      <c r="W328" s="26"/>
      <c r="X328" s="26"/>
      <c r="Y328" s="27"/>
      <c r="Z328" s="123"/>
    </row>
    <row r="329" spans="1:26" ht="22.15" customHeight="1" x14ac:dyDescent="0.15">
      <c r="A329" s="157">
        <f>IF(AND($S329="○", TRIM($T329)=""),1001,0)</f>
        <v>0</v>
      </c>
      <c r="B329" s="123"/>
      <c r="E329" s="233" t="s">
        <v>493</v>
      </c>
      <c r="F329" s="151" t="s">
        <v>331</v>
      </c>
      <c r="G329" s="152" t="s">
        <v>335</v>
      </c>
      <c r="H329" s="153"/>
      <c r="I329" s="153"/>
      <c r="J329" s="153"/>
      <c r="K329" s="153"/>
      <c r="L329" s="153"/>
      <c r="M329" s="210"/>
      <c r="N329" s="154" t="s">
        <v>338</v>
      </c>
      <c r="O329" s="155"/>
      <c r="P329" s="155"/>
      <c r="Q329" s="155"/>
      <c r="R329" s="156"/>
      <c r="S329" s="2"/>
      <c r="T329" s="28"/>
      <c r="U329" s="29"/>
      <c r="V329" s="29"/>
      <c r="W329" s="29"/>
      <c r="X329" s="29"/>
      <c r="Y329" s="30"/>
      <c r="Z329" s="123"/>
    </row>
    <row r="330" spans="1:26" ht="22.15" customHeight="1" x14ac:dyDescent="0.15">
      <c r="A330" s="157">
        <f>IF(AND($S330="○", TRIM($T330)=""),1001,0)</f>
        <v>0</v>
      </c>
      <c r="B330" s="123"/>
      <c r="E330" s="234"/>
      <c r="F330" s="159" t="s">
        <v>332</v>
      </c>
      <c r="G330" s="160" t="s">
        <v>489</v>
      </c>
      <c r="H330" s="161"/>
      <c r="I330" s="161"/>
      <c r="J330" s="161"/>
      <c r="K330" s="161"/>
      <c r="L330" s="161"/>
      <c r="M330" s="211"/>
      <c r="N330" s="165" t="s">
        <v>339</v>
      </c>
      <c r="O330" s="163"/>
      <c r="P330" s="163"/>
      <c r="Q330" s="163"/>
      <c r="R330" s="164"/>
      <c r="S330" s="3"/>
      <c r="T330" s="20"/>
      <c r="U330" s="23"/>
      <c r="V330" s="23"/>
      <c r="W330" s="23"/>
      <c r="X330" s="23"/>
      <c r="Y330" s="24"/>
      <c r="Z330" s="123"/>
    </row>
    <row r="331" spans="1:26" ht="22.15" customHeight="1" x14ac:dyDescent="0.15">
      <c r="A331" s="157">
        <f>IF(AND($S331="○", TRIM($T331)=""),1001,0)</f>
        <v>0</v>
      </c>
      <c r="B331" s="123"/>
      <c r="E331" s="234"/>
      <c r="F331" s="168" t="s">
        <v>333</v>
      </c>
      <c r="G331" s="160" t="s">
        <v>336</v>
      </c>
      <c r="H331" s="161"/>
      <c r="I331" s="161"/>
      <c r="J331" s="161"/>
      <c r="K331" s="161"/>
      <c r="L331" s="161"/>
      <c r="M331" s="211"/>
      <c r="N331" s="165" t="s">
        <v>336</v>
      </c>
      <c r="O331" s="163"/>
      <c r="P331" s="163"/>
      <c r="Q331" s="163"/>
      <c r="R331" s="164"/>
      <c r="S331" s="3"/>
      <c r="T331" s="20"/>
      <c r="U331" s="23"/>
      <c r="V331" s="23"/>
      <c r="W331" s="23"/>
      <c r="X331" s="23"/>
      <c r="Y331" s="24"/>
      <c r="Z331" s="123"/>
    </row>
    <row r="332" spans="1:26" ht="22.15" customHeight="1" x14ac:dyDescent="0.15">
      <c r="A332" s="157">
        <f>IF(AND($S332="○", TRIM($T332)=""),1001,0)</f>
        <v>0</v>
      </c>
      <c r="B332" s="123"/>
      <c r="E332" s="234"/>
      <c r="F332" s="172" t="s">
        <v>334</v>
      </c>
      <c r="G332" s="181" t="s">
        <v>337</v>
      </c>
      <c r="H332" s="174"/>
      <c r="I332" s="174"/>
      <c r="J332" s="174"/>
      <c r="K332" s="174"/>
      <c r="L332" s="174"/>
      <c r="M332" s="212"/>
      <c r="N332" s="175"/>
      <c r="O332" s="176"/>
      <c r="P332" s="176"/>
      <c r="Q332" s="176"/>
      <c r="R332" s="177"/>
      <c r="S332" s="4"/>
      <c r="T332" s="25"/>
      <c r="U332" s="26"/>
      <c r="V332" s="26"/>
      <c r="W332" s="26"/>
      <c r="X332" s="26"/>
      <c r="Y332" s="27"/>
      <c r="Z332" s="123"/>
    </row>
    <row r="333" spans="1:26" ht="19.899999999999999" customHeight="1" x14ac:dyDescent="0.15">
      <c r="A333" s="157">
        <f>IF(AND($S333="○", TRIM($T333)=""),1001,0)</f>
        <v>0</v>
      </c>
      <c r="B333" s="123"/>
      <c r="E333" s="216" t="s">
        <v>340</v>
      </c>
      <c r="F333" s="151" t="s">
        <v>342</v>
      </c>
      <c r="G333" s="152" t="s">
        <v>344</v>
      </c>
      <c r="H333" s="153"/>
      <c r="I333" s="153"/>
      <c r="J333" s="153"/>
      <c r="K333" s="153"/>
      <c r="L333" s="153"/>
      <c r="M333" s="210"/>
      <c r="N333" s="154" t="s">
        <v>345</v>
      </c>
      <c r="O333" s="155"/>
      <c r="P333" s="155"/>
      <c r="Q333" s="155"/>
      <c r="R333" s="156"/>
      <c r="S333" s="2"/>
      <c r="T333" s="28"/>
      <c r="U333" s="29"/>
      <c r="V333" s="29"/>
      <c r="W333" s="29"/>
      <c r="X333" s="29"/>
      <c r="Y333" s="30"/>
      <c r="Z333" s="123"/>
    </row>
    <row r="334" spans="1:26" ht="19.899999999999999" customHeight="1" x14ac:dyDescent="0.15">
      <c r="A334" s="157">
        <f>IF(AND($S334="○", TRIM($T334)=""),1001,0)</f>
        <v>0</v>
      </c>
      <c r="B334" s="123"/>
      <c r="E334" s="217"/>
      <c r="F334" s="205" t="s">
        <v>343</v>
      </c>
      <c r="G334" s="181" t="s">
        <v>346</v>
      </c>
      <c r="H334" s="174"/>
      <c r="I334" s="174"/>
      <c r="J334" s="174"/>
      <c r="K334" s="174"/>
      <c r="L334" s="174"/>
      <c r="M334" s="212"/>
      <c r="N334" s="175"/>
      <c r="O334" s="176"/>
      <c r="P334" s="176"/>
      <c r="Q334" s="176"/>
      <c r="R334" s="177"/>
      <c r="S334" s="4"/>
      <c r="T334" s="25"/>
      <c r="U334" s="26"/>
      <c r="V334" s="26"/>
      <c r="W334" s="26"/>
      <c r="X334" s="26"/>
      <c r="Y334" s="27"/>
      <c r="Z334" s="123"/>
    </row>
    <row r="335" spans="1:26" ht="19.899999999999999" customHeight="1" x14ac:dyDescent="0.15">
      <c r="A335" s="157">
        <f>IF(AND($S335="○", TRIM($T335)=""),1001,0)</f>
        <v>0</v>
      </c>
      <c r="B335" s="123"/>
      <c r="E335" s="216" t="s">
        <v>347</v>
      </c>
      <c r="F335" s="151" t="s">
        <v>341</v>
      </c>
      <c r="G335" s="152" t="s">
        <v>358</v>
      </c>
      <c r="H335" s="153"/>
      <c r="I335" s="153"/>
      <c r="J335" s="153"/>
      <c r="K335" s="153"/>
      <c r="L335" s="153"/>
      <c r="M335" s="210"/>
      <c r="N335" s="154" t="s">
        <v>359</v>
      </c>
      <c r="O335" s="155"/>
      <c r="P335" s="155"/>
      <c r="Q335" s="155"/>
      <c r="R335" s="156"/>
      <c r="S335" s="2"/>
      <c r="T335" s="28"/>
      <c r="U335" s="29"/>
      <c r="V335" s="29"/>
      <c r="W335" s="29"/>
      <c r="X335" s="29"/>
      <c r="Y335" s="30"/>
      <c r="Z335" s="123"/>
    </row>
    <row r="336" spans="1:26" ht="19.899999999999999" customHeight="1" x14ac:dyDescent="0.15">
      <c r="A336" s="157">
        <f>IF(AND($S336="○", TRIM($T336)=""),1001,0)</f>
        <v>0</v>
      </c>
      <c r="B336" s="123"/>
      <c r="E336" s="217"/>
      <c r="F336" s="168" t="s">
        <v>348</v>
      </c>
      <c r="G336" s="160" t="s">
        <v>360</v>
      </c>
      <c r="H336" s="161"/>
      <c r="I336" s="161"/>
      <c r="J336" s="161"/>
      <c r="K336" s="161"/>
      <c r="L336" s="161"/>
      <c r="M336" s="211"/>
      <c r="N336" s="165" t="s">
        <v>360</v>
      </c>
      <c r="O336" s="163"/>
      <c r="P336" s="163"/>
      <c r="Q336" s="163"/>
      <c r="R336" s="164"/>
      <c r="S336" s="3"/>
      <c r="T336" s="20"/>
      <c r="U336" s="21"/>
      <c r="V336" s="21"/>
      <c r="W336" s="21"/>
      <c r="X336" s="21"/>
      <c r="Y336" s="22"/>
      <c r="Z336" s="123"/>
    </row>
    <row r="337" spans="1:26" ht="30" customHeight="1" x14ac:dyDescent="0.15">
      <c r="A337" s="157">
        <f>IF(AND($S337="○", TRIM($T337)=""),1001,0)</f>
        <v>0</v>
      </c>
      <c r="B337" s="123"/>
      <c r="E337" s="217"/>
      <c r="F337" s="168" t="s">
        <v>349</v>
      </c>
      <c r="G337" s="160" t="s">
        <v>361</v>
      </c>
      <c r="H337" s="161"/>
      <c r="I337" s="161"/>
      <c r="J337" s="161"/>
      <c r="K337" s="161"/>
      <c r="L337" s="161"/>
      <c r="M337" s="211"/>
      <c r="N337" s="162" t="s">
        <v>362</v>
      </c>
      <c r="O337" s="166"/>
      <c r="P337" s="166"/>
      <c r="Q337" s="166"/>
      <c r="R337" s="167"/>
      <c r="S337" s="3"/>
      <c r="T337" s="20"/>
      <c r="U337" s="21"/>
      <c r="V337" s="21"/>
      <c r="W337" s="21"/>
      <c r="X337" s="21"/>
      <c r="Y337" s="22"/>
      <c r="Z337" s="123"/>
    </row>
    <row r="338" spans="1:26" ht="19.899999999999999" customHeight="1" x14ac:dyDescent="0.15">
      <c r="A338" s="157">
        <f>IF(AND($S338="○", TRIM($T338)=""),1001,0)</f>
        <v>0</v>
      </c>
      <c r="B338" s="123"/>
      <c r="E338" s="217"/>
      <c r="F338" s="168" t="s">
        <v>350</v>
      </c>
      <c r="G338" s="160" t="s">
        <v>363</v>
      </c>
      <c r="H338" s="161"/>
      <c r="I338" s="161"/>
      <c r="J338" s="161"/>
      <c r="K338" s="161"/>
      <c r="L338" s="161"/>
      <c r="M338" s="211"/>
      <c r="N338" s="165" t="s">
        <v>364</v>
      </c>
      <c r="O338" s="163"/>
      <c r="P338" s="163"/>
      <c r="Q338" s="163"/>
      <c r="R338" s="164"/>
      <c r="S338" s="3"/>
      <c r="T338" s="20"/>
      <c r="U338" s="21"/>
      <c r="V338" s="21"/>
      <c r="W338" s="21"/>
      <c r="X338" s="21"/>
      <c r="Y338" s="22"/>
      <c r="Z338" s="123"/>
    </row>
    <row r="339" spans="1:26" ht="30" customHeight="1" x14ac:dyDescent="0.15">
      <c r="A339" s="157">
        <f>IF(AND($S339="○", TRIM($T339)=""),1001,0)</f>
        <v>0</v>
      </c>
      <c r="B339" s="123"/>
      <c r="E339" s="217"/>
      <c r="F339" s="168" t="s">
        <v>351</v>
      </c>
      <c r="G339" s="160" t="s">
        <v>366</v>
      </c>
      <c r="H339" s="161"/>
      <c r="I339" s="161"/>
      <c r="J339" s="161"/>
      <c r="K339" s="161"/>
      <c r="L339" s="161"/>
      <c r="M339" s="211"/>
      <c r="N339" s="162" t="s">
        <v>365</v>
      </c>
      <c r="O339" s="166"/>
      <c r="P339" s="166"/>
      <c r="Q339" s="166"/>
      <c r="R339" s="167"/>
      <c r="S339" s="3"/>
      <c r="T339" s="20"/>
      <c r="U339" s="21"/>
      <c r="V339" s="21"/>
      <c r="W339" s="21"/>
      <c r="X339" s="21"/>
      <c r="Y339" s="22"/>
      <c r="Z339" s="123"/>
    </row>
    <row r="340" spans="1:26" ht="19.899999999999999" customHeight="1" x14ac:dyDescent="0.15">
      <c r="A340" s="157">
        <f>IF(AND($S340="○", TRIM($T340)=""),1001,0)</f>
        <v>0</v>
      </c>
      <c r="B340" s="123"/>
      <c r="E340" s="217"/>
      <c r="F340" s="168" t="s">
        <v>352</v>
      </c>
      <c r="G340" s="160" t="s">
        <v>367</v>
      </c>
      <c r="H340" s="161"/>
      <c r="I340" s="161"/>
      <c r="J340" s="161"/>
      <c r="K340" s="161"/>
      <c r="L340" s="161"/>
      <c r="M340" s="211"/>
      <c r="N340" s="165" t="s">
        <v>368</v>
      </c>
      <c r="O340" s="163"/>
      <c r="P340" s="163"/>
      <c r="Q340" s="163"/>
      <c r="R340" s="164"/>
      <c r="S340" s="3"/>
      <c r="T340" s="20"/>
      <c r="U340" s="21"/>
      <c r="V340" s="21"/>
      <c r="W340" s="21"/>
      <c r="X340" s="21"/>
      <c r="Y340" s="22"/>
      <c r="Z340" s="123"/>
    </row>
    <row r="341" spans="1:26" ht="19.899999999999999" customHeight="1" x14ac:dyDescent="0.15">
      <c r="A341" s="157">
        <f>IF(AND($S341="○", TRIM($T341)=""),1001,0)</f>
        <v>0</v>
      </c>
      <c r="B341" s="123"/>
      <c r="E341" s="217"/>
      <c r="F341" s="168" t="s">
        <v>353</v>
      </c>
      <c r="G341" s="160" t="s">
        <v>369</v>
      </c>
      <c r="H341" s="161"/>
      <c r="I341" s="161"/>
      <c r="J341" s="161"/>
      <c r="K341" s="161"/>
      <c r="L341" s="161"/>
      <c r="M341" s="211"/>
      <c r="N341" s="165" t="s">
        <v>370</v>
      </c>
      <c r="O341" s="163"/>
      <c r="P341" s="163"/>
      <c r="Q341" s="163"/>
      <c r="R341" s="164"/>
      <c r="S341" s="3"/>
      <c r="T341" s="20"/>
      <c r="U341" s="21"/>
      <c r="V341" s="21"/>
      <c r="W341" s="21"/>
      <c r="X341" s="21"/>
      <c r="Y341" s="22"/>
      <c r="Z341" s="123"/>
    </row>
    <row r="342" spans="1:26" ht="19.899999999999999" customHeight="1" x14ac:dyDescent="0.15">
      <c r="A342" s="157">
        <f>IF(AND($S342="○", TRIM($T342)=""),1001,0)</f>
        <v>0</v>
      </c>
      <c r="B342" s="123"/>
      <c r="E342" s="217"/>
      <c r="F342" s="168" t="s">
        <v>354</v>
      </c>
      <c r="G342" s="160" t="s">
        <v>371</v>
      </c>
      <c r="H342" s="161"/>
      <c r="I342" s="161"/>
      <c r="J342" s="161"/>
      <c r="K342" s="161"/>
      <c r="L342" s="161"/>
      <c r="M342" s="211"/>
      <c r="N342" s="165" t="s">
        <v>372</v>
      </c>
      <c r="O342" s="163"/>
      <c r="P342" s="163"/>
      <c r="Q342" s="163"/>
      <c r="R342" s="164"/>
      <c r="S342" s="3"/>
      <c r="T342" s="20"/>
      <c r="U342" s="21"/>
      <c r="V342" s="21"/>
      <c r="W342" s="21"/>
      <c r="X342" s="21"/>
      <c r="Y342" s="22"/>
      <c r="Z342" s="123"/>
    </row>
    <row r="343" spans="1:26" ht="19.899999999999999" customHeight="1" x14ac:dyDescent="0.15">
      <c r="A343" s="157">
        <f>IF(AND($S343="○", TRIM($T343)=""),1001,0)</f>
        <v>0</v>
      </c>
      <c r="B343" s="123"/>
      <c r="E343" s="217"/>
      <c r="F343" s="168" t="s">
        <v>355</v>
      </c>
      <c r="G343" s="160" t="s">
        <v>373</v>
      </c>
      <c r="H343" s="161"/>
      <c r="I343" s="161"/>
      <c r="J343" s="161"/>
      <c r="K343" s="161"/>
      <c r="L343" s="161"/>
      <c r="M343" s="211"/>
      <c r="N343" s="165" t="s">
        <v>374</v>
      </c>
      <c r="O343" s="163"/>
      <c r="P343" s="163"/>
      <c r="Q343" s="163"/>
      <c r="R343" s="164"/>
      <c r="S343" s="3"/>
      <c r="T343" s="20"/>
      <c r="U343" s="21"/>
      <c r="V343" s="21"/>
      <c r="W343" s="21"/>
      <c r="X343" s="21"/>
      <c r="Y343" s="22"/>
      <c r="Z343" s="123"/>
    </row>
    <row r="344" spans="1:26" ht="19.899999999999999" customHeight="1" x14ac:dyDescent="0.15">
      <c r="A344" s="157">
        <f>IF(AND($S344="○", TRIM($T344)=""),1001,0)</f>
        <v>0</v>
      </c>
      <c r="B344" s="123"/>
      <c r="E344" s="217"/>
      <c r="F344" s="168" t="s">
        <v>356</v>
      </c>
      <c r="G344" s="160" t="s">
        <v>375</v>
      </c>
      <c r="H344" s="161"/>
      <c r="I344" s="161"/>
      <c r="J344" s="161"/>
      <c r="K344" s="161"/>
      <c r="L344" s="161"/>
      <c r="M344" s="211"/>
      <c r="N344" s="165" t="s">
        <v>376</v>
      </c>
      <c r="O344" s="163"/>
      <c r="P344" s="163"/>
      <c r="Q344" s="163"/>
      <c r="R344" s="164"/>
      <c r="S344" s="3"/>
      <c r="T344" s="20"/>
      <c r="U344" s="21"/>
      <c r="V344" s="21"/>
      <c r="W344" s="21"/>
      <c r="X344" s="21"/>
      <c r="Y344" s="22"/>
      <c r="Z344" s="123"/>
    </row>
    <row r="345" spans="1:26" ht="19.899999999999999" customHeight="1" x14ac:dyDescent="0.15">
      <c r="A345" s="157">
        <f>IF(AND($S345="○", TRIM($T345)=""),1001,0)</f>
        <v>0</v>
      </c>
      <c r="B345" s="123"/>
      <c r="E345" s="217"/>
      <c r="F345" s="172" t="s">
        <v>357</v>
      </c>
      <c r="G345" s="181" t="s">
        <v>377</v>
      </c>
      <c r="H345" s="174"/>
      <c r="I345" s="174"/>
      <c r="J345" s="174"/>
      <c r="K345" s="174"/>
      <c r="L345" s="174"/>
      <c r="M345" s="212"/>
      <c r="N345" s="175"/>
      <c r="O345" s="176"/>
      <c r="P345" s="176"/>
      <c r="Q345" s="176"/>
      <c r="R345" s="177"/>
      <c r="S345" s="4"/>
      <c r="T345" s="25"/>
      <c r="U345" s="33"/>
      <c r="V345" s="33"/>
      <c r="W345" s="33"/>
      <c r="X345" s="33"/>
      <c r="Y345" s="34"/>
      <c r="Z345" s="123"/>
    </row>
    <row r="346" spans="1:26" ht="30" customHeight="1" x14ac:dyDescent="0.15">
      <c r="A346" s="157">
        <f>IF(AND($S346="○", TRIM($T346)=""),1001,0)</f>
        <v>0</v>
      </c>
      <c r="B346" s="123"/>
      <c r="E346" s="216" t="s">
        <v>378</v>
      </c>
      <c r="F346" s="151" t="s">
        <v>379</v>
      </c>
      <c r="G346" s="152" t="s">
        <v>385</v>
      </c>
      <c r="H346" s="153"/>
      <c r="I346" s="153"/>
      <c r="J346" s="153"/>
      <c r="K346" s="153"/>
      <c r="L346" s="153"/>
      <c r="M346" s="210"/>
      <c r="N346" s="200" t="s">
        <v>386</v>
      </c>
      <c r="O346" s="201"/>
      <c r="P346" s="201"/>
      <c r="Q346" s="201"/>
      <c r="R346" s="202"/>
      <c r="S346" s="2"/>
      <c r="T346" s="28"/>
      <c r="U346" s="31"/>
      <c r="V346" s="31"/>
      <c r="W346" s="31"/>
      <c r="X346" s="31"/>
      <c r="Y346" s="32"/>
      <c r="Z346" s="123"/>
    </row>
    <row r="347" spans="1:26" ht="19.899999999999999" customHeight="1" x14ac:dyDescent="0.15">
      <c r="A347" s="157">
        <f>IF(AND($S347="○", TRIM($T347)=""),1001,0)</f>
        <v>0</v>
      </c>
      <c r="B347" s="123"/>
      <c r="E347" s="217"/>
      <c r="F347" s="168" t="s">
        <v>380</v>
      </c>
      <c r="G347" s="160" t="s">
        <v>387</v>
      </c>
      <c r="H347" s="161"/>
      <c r="I347" s="161"/>
      <c r="J347" s="161"/>
      <c r="K347" s="161"/>
      <c r="L347" s="161"/>
      <c r="M347" s="211"/>
      <c r="N347" s="165" t="s">
        <v>388</v>
      </c>
      <c r="O347" s="163"/>
      <c r="P347" s="163"/>
      <c r="Q347" s="163"/>
      <c r="R347" s="164"/>
      <c r="S347" s="3"/>
      <c r="T347" s="20"/>
      <c r="U347" s="21"/>
      <c r="V347" s="21"/>
      <c r="W347" s="21"/>
      <c r="X347" s="21"/>
      <c r="Y347" s="22"/>
      <c r="Z347" s="123"/>
    </row>
    <row r="348" spans="1:26" ht="19.899999999999999" customHeight="1" x14ac:dyDescent="0.15">
      <c r="A348" s="157">
        <f>IF(AND($S348="○", TRIM($T348)=""),1001,0)</f>
        <v>0</v>
      </c>
      <c r="B348" s="123"/>
      <c r="E348" s="217"/>
      <c r="F348" s="168" t="s">
        <v>381</v>
      </c>
      <c r="G348" s="160" t="s">
        <v>389</v>
      </c>
      <c r="H348" s="161"/>
      <c r="I348" s="161"/>
      <c r="J348" s="161"/>
      <c r="K348" s="161"/>
      <c r="L348" s="161"/>
      <c r="M348" s="211"/>
      <c r="N348" s="165" t="s">
        <v>390</v>
      </c>
      <c r="O348" s="163"/>
      <c r="P348" s="163"/>
      <c r="Q348" s="163"/>
      <c r="R348" s="164"/>
      <c r="S348" s="3"/>
      <c r="T348" s="20"/>
      <c r="U348" s="21"/>
      <c r="V348" s="21"/>
      <c r="W348" s="21"/>
      <c r="X348" s="21"/>
      <c r="Y348" s="22"/>
      <c r="Z348" s="123"/>
    </row>
    <row r="349" spans="1:26" ht="19.899999999999999" customHeight="1" x14ac:dyDescent="0.15">
      <c r="A349" s="157">
        <f>IF(AND($S349="○", TRIM($T349)=""),1001,0)</f>
        <v>0</v>
      </c>
      <c r="B349" s="123"/>
      <c r="E349" s="217"/>
      <c r="F349" s="168" t="s">
        <v>382</v>
      </c>
      <c r="G349" s="160" t="s">
        <v>391</v>
      </c>
      <c r="H349" s="161"/>
      <c r="I349" s="161"/>
      <c r="J349" s="161"/>
      <c r="K349" s="161"/>
      <c r="L349" s="161"/>
      <c r="M349" s="211"/>
      <c r="N349" s="165" t="s">
        <v>391</v>
      </c>
      <c r="O349" s="163"/>
      <c r="P349" s="163"/>
      <c r="Q349" s="163"/>
      <c r="R349" s="164"/>
      <c r="S349" s="3"/>
      <c r="T349" s="20"/>
      <c r="U349" s="21"/>
      <c r="V349" s="21"/>
      <c r="W349" s="21"/>
      <c r="X349" s="21"/>
      <c r="Y349" s="22"/>
      <c r="Z349" s="123"/>
    </row>
    <row r="350" spans="1:26" ht="19.899999999999999" customHeight="1" x14ac:dyDescent="0.15">
      <c r="A350" s="157">
        <f>IF(AND($S350="○", TRIM($T350)=""),1001,0)</f>
        <v>0</v>
      </c>
      <c r="B350" s="123"/>
      <c r="E350" s="217"/>
      <c r="F350" s="168" t="s">
        <v>383</v>
      </c>
      <c r="G350" s="160" t="s">
        <v>392</v>
      </c>
      <c r="H350" s="161"/>
      <c r="I350" s="161"/>
      <c r="J350" s="161"/>
      <c r="K350" s="161"/>
      <c r="L350" s="161"/>
      <c r="M350" s="211"/>
      <c r="N350" s="165" t="s">
        <v>393</v>
      </c>
      <c r="O350" s="163"/>
      <c r="P350" s="163"/>
      <c r="Q350" s="163"/>
      <c r="R350" s="164"/>
      <c r="S350" s="3"/>
      <c r="T350" s="20"/>
      <c r="U350" s="23"/>
      <c r="V350" s="23"/>
      <c r="W350" s="23"/>
      <c r="X350" s="23"/>
      <c r="Y350" s="24"/>
      <c r="Z350" s="123"/>
    </row>
    <row r="351" spans="1:26" ht="19.899999999999999" customHeight="1" x14ac:dyDescent="0.15">
      <c r="A351" s="157">
        <f>IF(AND($S351="○", TRIM($T351)=""),1001,0)</f>
        <v>0</v>
      </c>
      <c r="B351" s="123"/>
      <c r="E351" s="217"/>
      <c r="F351" s="172" t="s">
        <v>384</v>
      </c>
      <c r="G351" s="181" t="s">
        <v>394</v>
      </c>
      <c r="H351" s="174"/>
      <c r="I351" s="174"/>
      <c r="J351" s="174"/>
      <c r="K351" s="174"/>
      <c r="L351" s="174"/>
      <c r="M351" s="212"/>
      <c r="N351" s="175"/>
      <c r="O351" s="176"/>
      <c r="P351" s="176"/>
      <c r="Q351" s="176"/>
      <c r="R351" s="177"/>
      <c r="S351" s="4"/>
      <c r="T351" s="25"/>
      <c r="U351" s="26"/>
      <c r="V351" s="26"/>
      <c r="W351" s="26"/>
      <c r="X351" s="26"/>
      <c r="Y351" s="27"/>
      <c r="Z351" s="123"/>
    </row>
    <row r="352" spans="1:26" ht="19.899999999999999" customHeight="1" x14ac:dyDescent="0.15">
      <c r="A352" s="157">
        <f>IF(AND($S352="○", TRIM($T352)=""),1001,0)</f>
        <v>0</v>
      </c>
      <c r="B352" s="123"/>
      <c r="E352" s="216" t="s">
        <v>395</v>
      </c>
      <c r="F352" s="151" t="s">
        <v>396</v>
      </c>
      <c r="G352" s="152" t="s">
        <v>415</v>
      </c>
      <c r="H352" s="153"/>
      <c r="I352" s="153"/>
      <c r="J352" s="153"/>
      <c r="K352" s="153"/>
      <c r="L352" s="153"/>
      <c r="M352" s="210"/>
      <c r="N352" s="154" t="s">
        <v>415</v>
      </c>
      <c r="O352" s="155"/>
      <c r="P352" s="155"/>
      <c r="Q352" s="155"/>
      <c r="R352" s="156"/>
      <c r="S352" s="2"/>
      <c r="T352" s="28"/>
      <c r="U352" s="29"/>
      <c r="V352" s="29"/>
      <c r="W352" s="29"/>
      <c r="X352" s="29"/>
      <c r="Y352" s="30"/>
      <c r="Z352" s="123"/>
    </row>
    <row r="353" spans="1:26" ht="19.899999999999999" customHeight="1" x14ac:dyDescent="0.15">
      <c r="A353" s="157">
        <f>IF(AND($S353="○", TRIM($T353)=""),1001,0)</f>
        <v>0</v>
      </c>
      <c r="B353" s="123"/>
      <c r="E353" s="217"/>
      <c r="F353" s="168" t="s">
        <v>397</v>
      </c>
      <c r="G353" s="160" t="s">
        <v>416</v>
      </c>
      <c r="H353" s="161"/>
      <c r="I353" s="161"/>
      <c r="J353" s="161"/>
      <c r="K353" s="161"/>
      <c r="L353" s="161"/>
      <c r="M353" s="211"/>
      <c r="N353" s="165"/>
      <c r="O353" s="163"/>
      <c r="P353" s="163"/>
      <c r="Q353" s="163"/>
      <c r="R353" s="164"/>
      <c r="S353" s="3"/>
      <c r="T353" s="20"/>
      <c r="U353" s="21"/>
      <c r="V353" s="21"/>
      <c r="W353" s="21"/>
      <c r="X353" s="21"/>
      <c r="Y353" s="22"/>
      <c r="Z353" s="123"/>
    </row>
    <row r="354" spans="1:26" ht="19.899999999999999" customHeight="1" x14ac:dyDescent="0.15">
      <c r="A354" s="157">
        <f>IF(AND($S354="○", TRIM($T354)=""),1001,0)</f>
        <v>0</v>
      </c>
      <c r="B354" s="123"/>
      <c r="E354" s="217"/>
      <c r="F354" s="168" t="s">
        <v>398</v>
      </c>
      <c r="G354" s="160" t="s">
        <v>418</v>
      </c>
      <c r="H354" s="161"/>
      <c r="I354" s="161"/>
      <c r="J354" s="161"/>
      <c r="K354" s="161"/>
      <c r="L354" s="161"/>
      <c r="M354" s="211"/>
      <c r="N354" s="165" t="s">
        <v>417</v>
      </c>
      <c r="O354" s="163"/>
      <c r="P354" s="163"/>
      <c r="Q354" s="163"/>
      <c r="R354" s="164"/>
      <c r="S354" s="3"/>
      <c r="T354" s="20"/>
      <c r="U354" s="21"/>
      <c r="V354" s="21"/>
      <c r="W354" s="21"/>
      <c r="X354" s="21"/>
      <c r="Y354" s="22"/>
      <c r="Z354" s="123"/>
    </row>
    <row r="355" spans="1:26" ht="19.899999999999999" customHeight="1" x14ac:dyDescent="0.15">
      <c r="A355" s="157">
        <f>IF(AND($S355="○", TRIM($T355)=""),1001,0)</f>
        <v>0</v>
      </c>
      <c r="B355" s="123"/>
      <c r="E355" s="217"/>
      <c r="F355" s="168" t="s">
        <v>399</v>
      </c>
      <c r="G355" s="160" t="s">
        <v>419</v>
      </c>
      <c r="H355" s="161"/>
      <c r="I355" s="161"/>
      <c r="J355" s="161"/>
      <c r="K355" s="161"/>
      <c r="L355" s="161"/>
      <c r="M355" s="211"/>
      <c r="N355" s="165" t="s">
        <v>419</v>
      </c>
      <c r="O355" s="163"/>
      <c r="P355" s="163"/>
      <c r="Q355" s="163"/>
      <c r="R355" s="164"/>
      <c r="S355" s="3"/>
      <c r="T355" s="20"/>
      <c r="U355" s="21"/>
      <c r="V355" s="21"/>
      <c r="W355" s="21"/>
      <c r="X355" s="21"/>
      <c r="Y355" s="22"/>
      <c r="Z355" s="123"/>
    </row>
    <row r="356" spans="1:26" ht="19.899999999999999" customHeight="1" x14ac:dyDescent="0.15">
      <c r="A356" s="157">
        <f>IF(AND($S356="○", TRIM($T356)=""),1001,0)</f>
        <v>0</v>
      </c>
      <c r="B356" s="123"/>
      <c r="E356" s="217"/>
      <c r="F356" s="168" t="s">
        <v>400</v>
      </c>
      <c r="G356" s="160" t="s">
        <v>420</v>
      </c>
      <c r="H356" s="161"/>
      <c r="I356" s="161"/>
      <c r="J356" s="161"/>
      <c r="K356" s="161"/>
      <c r="L356" s="161"/>
      <c r="M356" s="211"/>
      <c r="N356" s="165" t="s">
        <v>421</v>
      </c>
      <c r="O356" s="163"/>
      <c r="P356" s="163"/>
      <c r="Q356" s="163"/>
      <c r="R356" s="164"/>
      <c r="S356" s="3"/>
      <c r="T356" s="20"/>
      <c r="U356" s="21"/>
      <c r="V356" s="21"/>
      <c r="W356" s="21"/>
      <c r="X356" s="21"/>
      <c r="Y356" s="22"/>
      <c r="Z356" s="123"/>
    </row>
    <row r="357" spans="1:26" ht="30" customHeight="1" x14ac:dyDescent="0.15">
      <c r="A357" s="157">
        <f>IF(AND($S357="○", TRIM($T357)=""),1001,0)</f>
        <v>0</v>
      </c>
      <c r="B357" s="123"/>
      <c r="E357" s="217"/>
      <c r="F357" s="168" t="s">
        <v>401</v>
      </c>
      <c r="G357" s="160" t="s">
        <v>422</v>
      </c>
      <c r="H357" s="161"/>
      <c r="I357" s="161"/>
      <c r="J357" s="161"/>
      <c r="K357" s="161"/>
      <c r="L357" s="161"/>
      <c r="M357" s="211"/>
      <c r="N357" s="162" t="s">
        <v>423</v>
      </c>
      <c r="O357" s="166"/>
      <c r="P357" s="166"/>
      <c r="Q357" s="166"/>
      <c r="R357" s="167"/>
      <c r="S357" s="3"/>
      <c r="T357" s="20"/>
      <c r="U357" s="23"/>
      <c r="V357" s="23"/>
      <c r="W357" s="23"/>
      <c r="X357" s="23"/>
      <c r="Y357" s="24"/>
      <c r="Z357" s="123"/>
    </row>
    <row r="358" spans="1:26" ht="19.899999999999999" customHeight="1" x14ac:dyDescent="0.15">
      <c r="A358" s="157">
        <f>IF(AND($S358="○", TRIM($T358)=""),1001,0)</f>
        <v>0</v>
      </c>
      <c r="B358" s="123"/>
      <c r="E358" s="217"/>
      <c r="F358" s="168" t="s">
        <v>402</v>
      </c>
      <c r="G358" s="160" t="s">
        <v>424</v>
      </c>
      <c r="H358" s="161"/>
      <c r="I358" s="161"/>
      <c r="J358" s="161"/>
      <c r="K358" s="161"/>
      <c r="L358" s="161"/>
      <c r="M358" s="211"/>
      <c r="N358" s="165" t="s">
        <v>424</v>
      </c>
      <c r="O358" s="163"/>
      <c r="P358" s="163"/>
      <c r="Q358" s="163"/>
      <c r="R358" s="164"/>
      <c r="S358" s="3"/>
      <c r="T358" s="20"/>
      <c r="U358" s="23"/>
      <c r="V358" s="23"/>
      <c r="W358" s="23"/>
      <c r="X358" s="23"/>
      <c r="Y358" s="24"/>
      <c r="Z358" s="123"/>
    </row>
    <row r="359" spans="1:26" ht="19.899999999999999" customHeight="1" x14ac:dyDescent="0.15">
      <c r="A359" s="157">
        <f>IF(AND($S359="○", TRIM($T359)=""),1001,0)</f>
        <v>0</v>
      </c>
      <c r="B359" s="123"/>
      <c r="E359" s="217"/>
      <c r="F359" s="168" t="s">
        <v>403</v>
      </c>
      <c r="G359" s="160" t="s">
        <v>425</v>
      </c>
      <c r="H359" s="161"/>
      <c r="I359" s="161"/>
      <c r="J359" s="161"/>
      <c r="K359" s="161"/>
      <c r="L359" s="161"/>
      <c r="M359" s="211"/>
      <c r="N359" s="165" t="s">
        <v>426</v>
      </c>
      <c r="O359" s="163"/>
      <c r="P359" s="163"/>
      <c r="Q359" s="163"/>
      <c r="R359" s="164"/>
      <c r="S359" s="3"/>
      <c r="T359" s="20"/>
      <c r="U359" s="21"/>
      <c r="V359" s="21"/>
      <c r="W359" s="21"/>
      <c r="X359" s="21"/>
      <c r="Y359" s="22"/>
      <c r="Z359" s="123"/>
    </row>
    <row r="360" spans="1:26" ht="19.899999999999999" customHeight="1" x14ac:dyDescent="0.15">
      <c r="A360" s="157">
        <f>IF(AND($S360="○", TRIM($T360)=""),1001,0)</f>
        <v>0</v>
      </c>
      <c r="B360" s="123"/>
      <c r="E360" s="217"/>
      <c r="F360" s="168" t="s">
        <v>404</v>
      </c>
      <c r="G360" s="160" t="s">
        <v>427</v>
      </c>
      <c r="H360" s="161"/>
      <c r="I360" s="161"/>
      <c r="J360" s="161"/>
      <c r="K360" s="161"/>
      <c r="L360" s="161"/>
      <c r="M360" s="211"/>
      <c r="N360" s="165" t="s">
        <v>427</v>
      </c>
      <c r="O360" s="163"/>
      <c r="P360" s="163"/>
      <c r="Q360" s="163"/>
      <c r="R360" s="164"/>
      <c r="S360" s="3"/>
      <c r="T360" s="20"/>
      <c r="U360" s="21"/>
      <c r="V360" s="21"/>
      <c r="W360" s="21"/>
      <c r="X360" s="21"/>
      <c r="Y360" s="22"/>
      <c r="Z360" s="123"/>
    </row>
    <row r="361" spans="1:26" ht="19.899999999999999" customHeight="1" x14ac:dyDescent="0.15">
      <c r="A361" s="157">
        <f>IF(AND($S361="○", TRIM($T361)=""),1001,0)</f>
        <v>0</v>
      </c>
      <c r="B361" s="123"/>
      <c r="E361" s="217"/>
      <c r="F361" s="168" t="s">
        <v>405</v>
      </c>
      <c r="G361" s="160" t="s">
        <v>428</v>
      </c>
      <c r="H361" s="161"/>
      <c r="I361" s="161"/>
      <c r="J361" s="161"/>
      <c r="K361" s="161"/>
      <c r="L361" s="161"/>
      <c r="M361" s="211"/>
      <c r="N361" s="165" t="s">
        <v>428</v>
      </c>
      <c r="O361" s="163"/>
      <c r="P361" s="163"/>
      <c r="Q361" s="163"/>
      <c r="R361" s="164"/>
      <c r="S361" s="3"/>
      <c r="T361" s="20"/>
      <c r="U361" s="21"/>
      <c r="V361" s="21"/>
      <c r="W361" s="21"/>
      <c r="X361" s="21"/>
      <c r="Y361" s="22"/>
      <c r="Z361" s="123"/>
    </row>
    <row r="362" spans="1:26" ht="19.899999999999999" customHeight="1" x14ac:dyDescent="0.15">
      <c r="A362" s="157">
        <f>IF(AND($S362="○", TRIM($T362)=""),1001,0)</f>
        <v>0</v>
      </c>
      <c r="B362" s="123"/>
      <c r="E362" s="217"/>
      <c r="F362" s="168" t="s">
        <v>406</v>
      </c>
      <c r="G362" s="160" t="s">
        <v>429</v>
      </c>
      <c r="H362" s="161"/>
      <c r="I362" s="161"/>
      <c r="J362" s="161"/>
      <c r="K362" s="161"/>
      <c r="L362" s="161"/>
      <c r="M362" s="211"/>
      <c r="N362" s="165" t="s">
        <v>430</v>
      </c>
      <c r="O362" s="163"/>
      <c r="P362" s="163"/>
      <c r="Q362" s="163"/>
      <c r="R362" s="164"/>
      <c r="S362" s="3"/>
      <c r="T362" s="20"/>
      <c r="U362" s="23"/>
      <c r="V362" s="23"/>
      <c r="W362" s="23"/>
      <c r="X362" s="23"/>
      <c r="Y362" s="24"/>
      <c r="Z362" s="123"/>
    </row>
    <row r="363" spans="1:26" ht="19.899999999999999" customHeight="1" x14ac:dyDescent="0.15">
      <c r="A363" s="157">
        <f>IF(AND($S363="○", TRIM($T363)=""),1001,0)</f>
        <v>0</v>
      </c>
      <c r="B363" s="123"/>
      <c r="E363" s="217"/>
      <c r="F363" s="168" t="s">
        <v>407</v>
      </c>
      <c r="G363" s="160" t="s">
        <v>431</v>
      </c>
      <c r="H363" s="161"/>
      <c r="I363" s="161"/>
      <c r="J363" s="161"/>
      <c r="K363" s="161"/>
      <c r="L363" s="161"/>
      <c r="M363" s="211"/>
      <c r="N363" s="165"/>
      <c r="O363" s="163"/>
      <c r="P363" s="163"/>
      <c r="Q363" s="163"/>
      <c r="R363" s="164"/>
      <c r="S363" s="3"/>
      <c r="T363" s="20"/>
      <c r="U363" s="23"/>
      <c r="V363" s="23"/>
      <c r="W363" s="23"/>
      <c r="X363" s="23"/>
      <c r="Y363" s="24"/>
      <c r="Z363" s="123"/>
    </row>
    <row r="364" spans="1:26" ht="19.899999999999999" customHeight="1" x14ac:dyDescent="0.15">
      <c r="A364" s="157">
        <f>IF(AND($S364="○", TRIM($T364)=""),1001,0)</f>
        <v>0</v>
      </c>
      <c r="B364" s="123"/>
      <c r="E364" s="217"/>
      <c r="F364" s="168" t="s">
        <v>408</v>
      </c>
      <c r="G364" s="160" t="s">
        <v>432</v>
      </c>
      <c r="H364" s="161"/>
      <c r="I364" s="161"/>
      <c r="J364" s="161"/>
      <c r="K364" s="161"/>
      <c r="L364" s="161"/>
      <c r="M364" s="211"/>
      <c r="N364" s="165"/>
      <c r="O364" s="163"/>
      <c r="P364" s="163"/>
      <c r="Q364" s="163"/>
      <c r="R364" s="164"/>
      <c r="S364" s="3"/>
      <c r="T364" s="20"/>
      <c r="U364" s="21"/>
      <c r="V364" s="21"/>
      <c r="W364" s="21"/>
      <c r="X364" s="21"/>
      <c r="Y364" s="22"/>
      <c r="Z364" s="123"/>
    </row>
    <row r="365" spans="1:26" ht="19.899999999999999" customHeight="1" x14ac:dyDescent="0.15">
      <c r="A365" s="157">
        <f>IF(AND($S365="○", TRIM($T365)=""),1001,0)</f>
        <v>0</v>
      </c>
      <c r="B365" s="123"/>
      <c r="E365" s="217"/>
      <c r="F365" s="168" t="s">
        <v>409</v>
      </c>
      <c r="G365" s="160" t="s">
        <v>433</v>
      </c>
      <c r="H365" s="161"/>
      <c r="I365" s="161"/>
      <c r="J365" s="161"/>
      <c r="K365" s="161"/>
      <c r="L365" s="161"/>
      <c r="M365" s="211"/>
      <c r="N365" s="165" t="s">
        <v>434</v>
      </c>
      <c r="O365" s="163"/>
      <c r="P365" s="163"/>
      <c r="Q365" s="163"/>
      <c r="R365" s="164"/>
      <c r="S365" s="3"/>
      <c r="T365" s="20"/>
      <c r="U365" s="21"/>
      <c r="V365" s="21"/>
      <c r="W365" s="21"/>
      <c r="X365" s="21"/>
      <c r="Y365" s="22"/>
      <c r="Z365" s="123"/>
    </row>
    <row r="366" spans="1:26" ht="19.899999999999999" customHeight="1" x14ac:dyDescent="0.15">
      <c r="A366" s="157">
        <f>IF(AND($S366="○", TRIM($T366)=""),1001,0)</f>
        <v>0</v>
      </c>
      <c r="B366" s="123"/>
      <c r="E366" s="217"/>
      <c r="F366" s="168" t="s">
        <v>410</v>
      </c>
      <c r="G366" s="160" t="s">
        <v>435</v>
      </c>
      <c r="H366" s="161"/>
      <c r="I366" s="161"/>
      <c r="J366" s="161"/>
      <c r="K366" s="161"/>
      <c r="L366" s="161"/>
      <c r="M366" s="211"/>
      <c r="N366" s="165" t="s">
        <v>436</v>
      </c>
      <c r="O366" s="163"/>
      <c r="P366" s="163"/>
      <c r="Q366" s="163"/>
      <c r="R366" s="164"/>
      <c r="S366" s="3"/>
      <c r="T366" s="20"/>
      <c r="U366" s="21"/>
      <c r="V366" s="21"/>
      <c r="W366" s="21"/>
      <c r="X366" s="21"/>
      <c r="Y366" s="22"/>
      <c r="Z366" s="123"/>
    </row>
    <row r="367" spans="1:26" ht="60" customHeight="1" x14ac:dyDescent="0.15">
      <c r="A367" s="157">
        <f>IF(AND($S367="○", TRIM($T367)=""),1001,0)</f>
        <v>0</v>
      </c>
      <c r="B367" s="123"/>
      <c r="E367" s="217"/>
      <c r="F367" s="168" t="s">
        <v>411</v>
      </c>
      <c r="G367" s="160" t="s">
        <v>437</v>
      </c>
      <c r="H367" s="161"/>
      <c r="I367" s="161"/>
      <c r="J367" s="161"/>
      <c r="K367" s="161"/>
      <c r="L367" s="161"/>
      <c r="M367" s="211"/>
      <c r="N367" s="162" t="s">
        <v>438</v>
      </c>
      <c r="O367" s="163"/>
      <c r="P367" s="163"/>
      <c r="Q367" s="163"/>
      <c r="R367" s="164"/>
      <c r="S367" s="3"/>
      <c r="T367" s="20"/>
      <c r="U367" s="21"/>
      <c r="V367" s="21"/>
      <c r="W367" s="21"/>
      <c r="X367" s="21"/>
      <c r="Y367" s="22"/>
      <c r="Z367" s="123"/>
    </row>
    <row r="368" spans="1:26" ht="19.899999999999999" customHeight="1" x14ac:dyDescent="0.15">
      <c r="A368" s="157">
        <f>IF(AND($S368="○", TRIM($T368)=""),1001,0)</f>
        <v>0</v>
      </c>
      <c r="B368" s="123"/>
      <c r="E368" s="217"/>
      <c r="F368" s="168" t="s">
        <v>412</v>
      </c>
      <c r="G368" s="160" t="s">
        <v>439</v>
      </c>
      <c r="H368" s="161"/>
      <c r="I368" s="161"/>
      <c r="J368" s="161"/>
      <c r="K368" s="161"/>
      <c r="L368" s="161"/>
      <c r="M368" s="211"/>
      <c r="N368" s="165" t="s">
        <v>440</v>
      </c>
      <c r="O368" s="163"/>
      <c r="P368" s="163"/>
      <c r="Q368" s="163"/>
      <c r="R368" s="164"/>
      <c r="S368" s="3"/>
      <c r="T368" s="20"/>
      <c r="U368" s="23"/>
      <c r="V368" s="23"/>
      <c r="W368" s="23"/>
      <c r="X368" s="23"/>
      <c r="Y368" s="24"/>
      <c r="Z368" s="123"/>
    </row>
    <row r="369" spans="1:27" ht="19.899999999999999" customHeight="1" x14ac:dyDescent="0.15">
      <c r="A369" s="157">
        <f>IF(AND($S369="○", TRIM($T369)=""),1001,0)</f>
        <v>0</v>
      </c>
      <c r="B369" s="123"/>
      <c r="E369" s="217"/>
      <c r="F369" s="168" t="s">
        <v>413</v>
      </c>
      <c r="G369" s="160" t="s">
        <v>441</v>
      </c>
      <c r="H369" s="161"/>
      <c r="I369" s="161"/>
      <c r="J369" s="161"/>
      <c r="K369" s="161"/>
      <c r="L369" s="161"/>
      <c r="M369" s="211"/>
      <c r="N369" s="165" t="s">
        <v>442</v>
      </c>
      <c r="O369" s="163"/>
      <c r="P369" s="163"/>
      <c r="Q369" s="163"/>
      <c r="R369" s="164"/>
      <c r="S369" s="3"/>
      <c r="T369" s="20"/>
      <c r="U369" s="23"/>
      <c r="V369" s="23"/>
      <c r="W369" s="23"/>
      <c r="X369" s="23"/>
      <c r="Y369" s="24"/>
      <c r="Z369" s="123"/>
    </row>
    <row r="370" spans="1:27" ht="19.899999999999999" customHeight="1" x14ac:dyDescent="0.15">
      <c r="A370" s="157">
        <f>IF(AND($S370="○", TRIM($T370)=""),1001,0)</f>
        <v>0</v>
      </c>
      <c r="B370" s="123"/>
      <c r="E370" s="218"/>
      <c r="F370" s="221" t="s">
        <v>414</v>
      </c>
      <c r="G370" s="181" t="s">
        <v>395</v>
      </c>
      <c r="H370" s="174"/>
      <c r="I370" s="174"/>
      <c r="J370" s="174"/>
      <c r="K370" s="174"/>
      <c r="L370" s="174"/>
      <c r="M370" s="212"/>
      <c r="N370" s="175" t="s">
        <v>443</v>
      </c>
      <c r="O370" s="176"/>
      <c r="P370" s="176"/>
      <c r="Q370" s="176"/>
      <c r="R370" s="177"/>
      <c r="S370" s="3"/>
      <c r="T370" s="25"/>
      <c r="U370" s="26"/>
      <c r="V370" s="26"/>
      <c r="W370" s="26"/>
      <c r="X370" s="26"/>
      <c r="Y370" s="27"/>
      <c r="Z370" s="123"/>
    </row>
    <row r="371" spans="1:27" ht="20.100000000000001" customHeight="1" x14ac:dyDescent="0.15">
      <c r="B371" s="123"/>
      <c r="E371" s="228"/>
      <c r="F371" s="228"/>
      <c r="G371" s="228"/>
      <c r="H371" s="228"/>
      <c r="I371" s="228"/>
      <c r="J371" s="228"/>
      <c r="K371" s="228"/>
      <c r="L371" s="228"/>
      <c r="M371" s="228"/>
      <c r="N371" s="228"/>
      <c r="O371" s="228"/>
      <c r="P371" s="228"/>
      <c r="Q371" s="228"/>
      <c r="R371" s="228"/>
      <c r="S371" s="228"/>
      <c r="T371" s="228"/>
      <c r="U371" s="228"/>
      <c r="V371" s="228"/>
      <c r="W371" s="228"/>
      <c r="X371" s="228"/>
      <c r="Y371" s="228"/>
      <c r="Z371" s="123"/>
    </row>
    <row r="372" spans="1:27" ht="20.100000000000001" customHeight="1" x14ac:dyDescent="0.15">
      <c r="B372" s="123"/>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235"/>
    </row>
    <row r="373" spans="1:27" ht="20.100000000000001" customHeight="1" x14ac:dyDescent="0.15"/>
    <row r="374" spans="1:27" ht="20.100000000000001" customHeight="1" x14ac:dyDescent="0.15"/>
    <row r="375" spans="1:27" ht="20.100000000000001" customHeight="1" x14ac:dyDescent="0.15">
      <c r="B375" s="55"/>
      <c r="C375" s="67" t="s">
        <v>494</v>
      </c>
      <c r="D375" s="68"/>
      <c r="E375" s="68"/>
      <c r="F375" s="68"/>
      <c r="G375" s="68"/>
      <c r="H375" s="68"/>
      <c r="I375" s="69"/>
      <c r="L375" s="101"/>
    </row>
    <row r="376" spans="1:27" ht="20.100000000000001" customHeight="1" x14ac:dyDescent="0.15">
      <c r="B376" s="55"/>
      <c r="C376" s="70"/>
      <c r="D376" s="71"/>
      <c r="E376" s="71"/>
      <c r="F376" s="71"/>
      <c r="G376" s="71"/>
      <c r="H376" s="71"/>
      <c r="I376" s="71"/>
      <c r="J376" s="72"/>
      <c r="K376" s="72"/>
      <c r="L376" s="115"/>
      <c r="M376" s="115"/>
      <c r="N376" s="72"/>
      <c r="O376" s="72"/>
      <c r="P376" s="72"/>
      <c r="Q376" s="72"/>
      <c r="R376" s="72"/>
      <c r="S376" s="72"/>
      <c r="T376" s="72"/>
      <c r="U376" s="72"/>
      <c r="V376" s="72"/>
      <c r="W376" s="72"/>
      <c r="X376" s="72"/>
      <c r="Y376" s="72"/>
      <c r="Z376" s="73"/>
    </row>
    <row r="377" spans="1:27" ht="20.100000000000001" customHeight="1" x14ac:dyDescent="0.15">
      <c r="B377" s="55"/>
      <c r="C377" s="70"/>
      <c r="D377" s="75">
        <v>1</v>
      </c>
      <c r="E377" s="50" t="s">
        <v>585</v>
      </c>
      <c r="F377" s="71"/>
      <c r="G377" s="71"/>
      <c r="H377" s="71"/>
      <c r="I377" s="71"/>
      <c r="J377" s="80"/>
      <c r="K377" s="80"/>
      <c r="L377" s="111"/>
      <c r="M377" s="111"/>
      <c r="N377" s="80"/>
      <c r="O377" s="80"/>
      <c r="P377" s="80"/>
      <c r="Q377" s="80"/>
      <c r="R377" s="80"/>
      <c r="S377" s="80"/>
      <c r="T377" s="80"/>
      <c r="U377" s="80"/>
      <c r="V377" s="80"/>
      <c r="W377" s="80"/>
      <c r="X377" s="80"/>
      <c r="Y377" s="80"/>
      <c r="Z377" s="79"/>
    </row>
    <row r="378" spans="1:27" ht="20.100000000000001" customHeight="1" x14ac:dyDescent="0.15">
      <c r="A378" s="157">
        <f>IF(TRIM($I378)="", 1001, 0)</f>
        <v>1001</v>
      </c>
      <c r="B378" s="55"/>
      <c r="C378" s="70"/>
      <c r="D378" s="75"/>
      <c r="F378" s="71"/>
      <c r="G378" s="71"/>
      <c r="H378" s="71"/>
      <c r="I378" s="18"/>
      <c r="J378" s="18"/>
      <c r="K378" s="18"/>
      <c r="L378" s="18"/>
      <c r="M378" s="18"/>
      <c r="N378" s="80"/>
      <c r="O378" s="80"/>
      <c r="P378" s="80"/>
      <c r="Q378" s="80"/>
      <c r="R378" s="80"/>
      <c r="S378" s="80"/>
      <c r="T378" s="80"/>
      <c r="U378" s="80"/>
      <c r="V378" s="80"/>
      <c r="W378" s="80"/>
      <c r="X378" s="80"/>
      <c r="Y378" s="80"/>
      <c r="Z378" s="79"/>
    </row>
    <row r="379" spans="1:27" ht="20.100000000000001" customHeight="1" x14ac:dyDescent="0.15">
      <c r="B379" s="55"/>
      <c r="C379" s="70"/>
      <c r="D379" s="75"/>
      <c r="F379" s="71"/>
      <c r="G379" s="71"/>
      <c r="H379" s="71"/>
      <c r="I379" s="80"/>
      <c r="J379" s="82" t="s">
        <v>5</v>
      </c>
      <c r="K379" s="80"/>
      <c r="L379" s="111"/>
      <c r="M379" s="111"/>
      <c r="N379" s="80"/>
      <c r="O379" s="80"/>
      <c r="P379" s="80"/>
      <c r="Q379" s="80"/>
      <c r="R379" s="80"/>
      <c r="S379" s="80"/>
      <c r="T379" s="80"/>
      <c r="U379" s="80"/>
      <c r="V379" s="80"/>
      <c r="W379" s="80"/>
      <c r="X379" s="80"/>
      <c r="Y379" s="80"/>
      <c r="Z379" s="79"/>
    </row>
    <row r="380" spans="1:27" ht="20.100000000000001" customHeight="1" x14ac:dyDescent="0.15">
      <c r="B380" s="55"/>
      <c r="C380" s="70"/>
      <c r="D380" s="75">
        <v>2</v>
      </c>
      <c r="E380" s="50" t="s">
        <v>586</v>
      </c>
      <c r="F380" s="71"/>
      <c r="G380" s="236"/>
      <c r="H380" s="71"/>
      <c r="I380" s="80"/>
      <c r="J380" s="82"/>
      <c r="K380" s="80"/>
      <c r="L380" s="111"/>
      <c r="M380" s="111"/>
      <c r="N380" s="80"/>
      <c r="O380" s="80"/>
      <c r="P380" s="80"/>
      <c r="Q380" s="80"/>
      <c r="R380" s="80"/>
      <c r="S380" s="80"/>
      <c r="T380" s="237"/>
      <c r="U380" s="80"/>
      <c r="V380" s="80"/>
      <c r="W380" s="80"/>
      <c r="X380" s="80"/>
      <c r="Y380" s="80"/>
      <c r="Z380" s="79"/>
    </row>
    <row r="381" spans="1:27" ht="35.1" customHeight="1" x14ac:dyDescent="0.15">
      <c r="B381" s="55"/>
      <c r="C381" s="70"/>
      <c r="D381" s="238"/>
      <c r="E381" s="239" t="s">
        <v>567</v>
      </c>
      <c r="F381" s="239"/>
      <c r="G381" s="240"/>
      <c r="H381" s="239"/>
      <c r="I381" s="239"/>
      <c r="J381" s="239"/>
      <c r="K381" s="239"/>
      <c r="L381" s="239"/>
      <c r="M381" s="239"/>
      <c r="N381" s="239"/>
      <c r="O381" s="239"/>
      <c r="P381" s="239"/>
      <c r="Q381" s="239"/>
      <c r="R381" s="239"/>
      <c r="S381" s="239"/>
      <c r="T381" s="240"/>
      <c r="U381" s="239"/>
      <c r="V381" s="239"/>
      <c r="W381" s="239"/>
      <c r="X381" s="239"/>
      <c r="Y381" s="239"/>
      <c r="Z381" s="79"/>
    </row>
    <row r="382" spans="1:27" ht="20.100000000000001" customHeight="1" x14ac:dyDescent="0.15">
      <c r="B382" s="55"/>
      <c r="C382" s="70"/>
      <c r="D382" s="241"/>
      <c r="E382" s="242" t="s">
        <v>566</v>
      </c>
      <c r="F382" s="243"/>
      <c r="G382" s="244" t="s">
        <v>58</v>
      </c>
      <c r="H382" s="245"/>
      <c r="I382" s="245"/>
      <c r="J382" s="245"/>
      <c r="K382" s="245"/>
      <c r="L382" s="245"/>
      <c r="M382" s="245"/>
      <c r="N382" s="245"/>
      <c r="O382" s="245"/>
      <c r="P382" s="245"/>
      <c r="Q382" s="245"/>
      <c r="R382" s="245"/>
      <c r="S382" s="246"/>
      <c r="T382" s="244" t="s">
        <v>59</v>
      </c>
      <c r="U382" s="245"/>
      <c r="V382" s="245"/>
      <c r="W382" s="245"/>
      <c r="X382" s="245"/>
      <c r="Y382" s="247"/>
      <c r="Z382" s="137"/>
      <c r="AA382" s="83"/>
    </row>
    <row r="383" spans="1:27" ht="20.100000000000001" customHeight="1" x14ac:dyDescent="0.15">
      <c r="C383" s="91"/>
      <c r="D383" s="238"/>
      <c r="E383" s="248" t="s">
        <v>57</v>
      </c>
      <c r="F383" s="249"/>
      <c r="G383" s="250" t="s">
        <v>495</v>
      </c>
      <c r="H383" s="251"/>
      <c r="I383" s="251"/>
      <c r="J383" s="251"/>
      <c r="K383" s="251"/>
      <c r="L383" s="251"/>
      <c r="M383" s="251"/>
      <c r="N383" s="251"/>
      <c r="O383" s="251"/>
      <c r="P383" s="251"/>
      <c r="Q383" s="251"/>
      <c r="R383" s="251"/>
      <c r="S383" s="249"/>
      <c r="T383" s="250" t="s">
        <v>496</v>
      </c>
      <c r="U383" s="251"/>
      <c r="V383" s="251"/>
      <c r="W383" s="251"/>
      <c r="X383" s="251"/>
      <c r="Y383" s="252"/>
      <c r="Z383" s="137"/>
      <c r="AA383" s="83"/>
    </row>
    <row r="384" spans="1:27" ht="20.100000000000001" customHeight="1" x14ac:dyDescent="0.15">
      <c r="A384" s="157">
        <f>IF(AND($I378="有", TRIM($E384)=""), 1001, 0)</f>
        <v>0</v>
      </c>
      <c r="C384" s="91"/>
      <c r="D384" s="238"/>
      <c r="E384" s="14"/>
      <c r="F384" s="15"/>
      <c r="G384" s="10"/>
      <c r="H384" s="11"/>
      <c r="I384" s="11"/>
      <c r="J384" s="11"/>
      <c r="K384" s="11"/>
      <c r="L384" s="11"/>
      <c r="M384" s="11"/>
      <c r="N384" s="11"/>
      <c r="O384" s="11"/>
      <c r="P384" s="11"/>
      <c r="Q384" s="11"/>
      <c r="R384" s="11"/>
      <c r="S384" s="13"/>
      <c r="T384" s="10"/>
      <c r="U384" s="11"/>
      <c r="V384" s="11"/>
      <c r="W384" s="11"/>
      <c r="X384" s="11"/>
      <c r="Y384" s="12"/>
      <c r="Z384" s="137"/>
      <c r="AA384" s="83"/>
    </row>
    <row r="385" spans="3:27" ht="20.100000000000001" customHeight="1" x14ac:dyDescent="0.15">
      <c r="C385" s="91"/>
      <c r="E385" s="14"/>
      <c r="F385" s="15"/>
      <c r="G385" s="10"/>
      <c r="H385" s="11"/>
      <c r="I385" s="11"/>
      <c r="J385" s="11"/>
      <c r="K385" s="11"/>
      <c r="L385" s="11"/>
      <c r="M385" s="11"/>
      <c r="N385" s="11"/>
      <c r="O385" s="11"/>
      <c r="P385" s="11"/>
      <c r="Q385" s="11"/>
      <c r="R385" s="11"/>
      <c r="S385" s="13"/>
      <c r="T385" s="10"/>
      <c r="U385" s="11"/>
      <c r="V385" s="11"/>
      <c r="W385" s="11"/>
      <c r="X385" s="11"/>
      <c r="Y385" s="12"/>
      <c r="Z385" s="137"/>
      <c r="AA385" s="83"/>
    </row>
    <row r="386" spans="3:27" ht="20.100000000000001" customHeight="1" x14ac:dyDescent="0.15">
      <c r="C386" s="91"/>
      <c r="E386" s="14"/>
      <c r="F386" s="15"/>
      <c r="G386" s="10"/>
      <c r="H386" s="11"/>
      <c r="I386" s="11"/>
      <c r="J386" s="11"/>
      <c r="K386" s="11"/>
      <c r="L386" s="11"/>
      <c r="M386" s="11"/>
      <c r="N386" s="11"/>
      <c r="O386" s="11"/>
      <c r="P386" s="11"/>
      <c r="Q386" s="11"/>
      <c r="R386" s="11"/>
      <c r="S386" s="13"/>
      <c r="T386" s="10"/>
      <c r="U386" s="11"/>
      <c r="V386" s="11"/>
      <c r="W386" s="11"/>
      <c r="X386" s="11"/>
      <c r="Y386" s="12"/>
      <c r="Z386" s="137"/>
      <c r="AA386" s="83"/>
    </row>
    <row r="387" spans="3:27" ht="20.100000000000001" customHeight="1" x14ac:dyDescent="0.15">
      <c r="C387" s="91"/>
      <c r="E387" s="14"/>
      <c r="F387" s="15"/>
      <c r="G387" s="10"/>
      <c r="H387" s="11"/>
      <c r="I387" s="11"/>
      <c r="J387" s="11"/>
      <c r="K387" s="11"/>
      <c r="L387" s="11"/>
      <c r="M387" s="11"/>
      <c r="N387" s="11"/>
      <c r="O387" s="11"/>
      <c r="P387" s="11"/>
      <c r="Q387" s="11"/>
      <c r="R387" s="11"/>
      <c r="S387" s="13"/>
      <c r="T387" s="10"/>
      <c r="U387" s="11"/>
      <c r="V387" s="11"/>
      <c r="W387" s="11"/>
      <c r="X387" s="11"/>
      <c r="Y387" s="12"/>
      <c r="Z387" s="137"/>
      <c r="AA387" s="83"/>
    </row>
    <row r="388" spans="3:27" ht="20.100000000000001" customHeight="1" x14ac:dyDescent="0.15">
      <c r="C388" s="91"/>
      <c r="E388" s="16"/>
      <c r="F388" s="17"/>
      <c r="G388" s="7"/>
      <c r="H388" s="8"/>
      <c r="I388" s="8"/>
      <c r="J388" s="8"/>
      <c r="K388" s="8"/>
      <c r="L388" s="8"/>
      <c r="M388" s="8"/>
      <c r="N388" s="8"/>
      <c r="O388" s="8"/>
      <c r="P388" s="8"/>
      <c r="Q388" s="8"/>
      <c r="R388" s="8"/>
      <c r="S388" s="19"/>
      <c r="T388" s="7"/>
      <c r="U388" s="8"/>
      <c r="V388" s="8"/>
      <c r="W388" s="8"/>
      <c r="X388" s="8"/>
      <c r="Y388" s="9"/>
      <c r="Z388" s="137"/>
      <c r="AA388" s="83"/>
    </row>
    <row r="389" spans="3:27" ht="20.100000000000001" customHeight="1" x14ac:dyDescent="0.15">
      <c r="C389" s="91"/>
      <c r="D389" s="75"/>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83"/>
    </row>
    <row r="390" spans="3:27" ht="20.100000000000001" customHeight="1" x14ac:dyDescent="0.15">
      <c r="C390" s="128"/>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c r="AA390" s="91"/>
    </row>
    <row r="391" spans="3:27" ht="20.100000000000001" customHeight="1" x14ac:dyDescent="0.15"/>
    <row r="392" spans="3:27" ht="20.100000000000001" customHeight="1" x14ac:dyDescent="0.15"/>
    <row r="393" spans="3:27" ht="20.100000000000001" customHeight="1" x14ac:dyDescent="0.15">
      <c r="C393" s="67" t="s">
        <v>568</v>
      </c>
      <c r="D393" s="68"/>
      <c r="E393" s="68"/>
      <c r="F393" s="68"/>
      <c r="G393" s="68"/>
      <c r="H393" s="68"/>
      <c r="I393" s="69"/>
      <c r="L393" s="101"/>
    </row>
    <row r="394" spans="3:27" ht="20.100000000000001" customHeight="1" x14ac:dyDescent="0.15">
      <c r="C394" s="70"/>
      <c r="D394" s="71"/>
      <c r="E394" s="71"/>
      <c r="F394" s="71"/>
      <c r="G394" s="237"/>
      <c r="H394" s="71"/>
      <c r="I394" s="71"/>
      <c r="J394" s="72"/>
      <c r="K394" s="72"/>
      <c r="L394" s="115"/>
      <c r="M394" s="115"/>
      <c r="N394" s="72"/>
      <c r="O394" s="72"/>
      <c r="P394" s="72"/>
      <c r="Q394" s="72"/>
      <c r="R394" s="72"/>
      <c r="S394" s="72"/>
      <c r="T394" s="72"/>
      <c r="U394" s="72"/>
      <c r="V394" s="72"/>
      <c r="W394" s="72"/>
      <c r="X394" s="72"/>
      <c r="Y394" s="72"/>
      <c r="Z394" s="73"/>
    </row>
    <row r="395" spans="3:27" ht="20.100000000000001" customHeight="1" x14ac:dyDescent="0.15">
      <c r="C395" s="70"/>
      <c r="D395" s="122" t="s">
        <v>572</v>
      </c>
      <c r="E395" s="253"/>
      <c r="F395" s="71"/>
      <c r="G395" s="71"/>
      <c r="H395" s="71"/>
      <c r="I395" s="71"/>
      <c r="J395" s="80"/>
      <c r="K395" s="80"/>
      <c r="L395" s="111"/>
      <c r="M395" s="111"/>
      <c r="N395" s="80"/>
      <c r="O395" s="80"/>
      <c r="P395" s="80"/>
      <c r="Q395" s="80"/>
      <c r="R395" s="80"/>
      <c r="S395" s="80"/>
      <c r="T395" s="80"/>
      <c r="U395" s="80"/>
      <c r="V395" s="80"/>
      <c r="W395" s="80"/>
      <c r="X395" s="80"/>
      <c r="Y395" s="80"/>
      <c r="Z395" s="79"/>
    </row>
    <row r="396" spans="3:27" ht="20.100000000000001" customHeight="1" x14ac:dyDescent="0.15">
      <c r="C396" s="70"/>
      <c r="D396" s="254"/>
      <c r="E396" s="255"/>
      <c r="F396" s="256"/>
      <c r="G396" s="257" t="s">
        <v>573</v>
      </c>
      <c r="H396" s="258"/>
      <c r="I396" s="258"/>
      <c r="J396" s="258"/>
      <c r="K396" s="258"/>
      <c r="L396" s="258"/>
      <c r="M396" s="258"/>
      <c r="N396" s="258"/>
      <c r="O396" s="258"/>
      <c r="P396" s="258"/>
      <c r="Q396" s="258"/>
      <c r="R396" s="258"/>
      <c r="S396" s="258"/>
      <c r="T396" s="258"/>
      <c r="U396" s="258"/>
      <c r="V396" s="258"/>
      <c r="W396" s="258"/>
      <c r="X396" s="258"/>
      <c r="Y396" s="259"/>
      <c r="Z396" s="137"/>
      <c r="AA396" s="83"/>
    </row>
    <row r="397" spans="3:27" ht="20.100000000000001" customHeight="1" x14ac:dyDescent="0.15">
      <c r="C397" s="91"/>
      <c r="D397" s="260" t="s">
        <v>569</v>
      </c>
      <c r="E397" s="261"/>
      <c r="F397" s="262"/>
      <c r="G397" s="263" t="s">
        <v>570</v>
      </c>
      <c r="H397" s="264"/>
      <c r="I397" s="264"/>
      <c r="J397" s="264"/>
      <c r="K397" s="264"/>
      <c r="L397" s="264"/>
      <c r="M397" s="264"/>
      <c r="N397" s="264"/>
      <c r="O397" s="264"/>
      <c r="P397" s="264"/>
      <c r="Q397" s="264"/>
      <c r="R397" s="264"/>
      <c r="S397" s="264"/>
      <c r="T397" s="264"/>
      <c r="U397" s="264"/>
      <c r="V397" s="264"/>
      <c r="W397" s="264"/>
      <c r="X397" s="264"/>
      <c r="Y397" s="265"/>
      <c r="Z397" s="137"/>
      <c r="AA397" s="83"/>
    </row>
    <row r="398" spans="3:27" ht="20.100000000000001" customHeight="1" x14ac:dyDescent="0.15">
      <c r="C398" s="91"/>
      <c r="D398" s="266" t="s">
        <v>571</v>
      </c>
      <c r="E398" s="267"/>
      <c r="F398" s="268"/>
      <c r="G398" s="7"/>
      <c r="H398" s="8"/>
      <c r="I398" s="8"/>
      <c r="J398" s="8"/>
      <c r="K398" s="8"/>
      <c r="L398" s="8"/>
      <c r="M398" s="8"/>
      <c r="N398" s="8"/>
      <c r="O398" s="8"/>
      <c r="P398" s="8"/>
      <c r="Q398" s="8"/>
      <c r="R398" s="8"/>
      <c r="S398" s="8"/>
      <c r="T398" s="8"/>
      <c r="U398" s="8"/>
      <c r="V398" s="8"/>
      <c r="W398" s="8"/>
      <c r="X398" s="8"/>
      <c r="Y398" s="9"/>
      <c r="Z398" s="137"/>
      <c r="AA398" s="83"/>
    </row>
    <row r="399" spans="3:27" ht="20.100000000000001" customHeight="1" x14ac:dyDescent="0.15">
      <c r="C399" s="91"/>
      <c r="D399" s="75"/>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7"/>
    </row>
    <row r="400" spans="3:27" ht="20.100000000000001" customHeight="1" x14ac:dyDescent="0.15">
      <c r="C400" s="128"/>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235"/>
    </row>
  </sheetData>
  <sheetProtection algorithmName="SHA-512" hashValue="NugdM9roTL8UsBtKOMehTH8kqaRZ9zE9VzQUsI8zLx74FUF9PGFqkbgLOoifoaCD5z2hAqXnSHahvL7W72osuw==" saltValue="eHu4e2NJqyjQk1H/27LaAQ==" spinCount="100000" sheet="1" objects="1" scenarios="1"/>
  <dataConsolidate/>
  <mergeCells count="640">
    <mergeCell ref="E321:E323"/>
    <mergeCell ref="E324:E328"/>
    <mergeCell ref="E329:E332"/>
    <mergeCell ref="E294:E299"/>
    <mergeCell ref="E300:E312"/>
    <mergeCell ref="E313:E320"/>
    <mergeCell ref="G306:M306"/>
    <mergeCell ref="N306:R306"/>
    <mergeCell ref="G304:M304"/>
    <mergeCell ref="N304:R304"/>
    <mergeCell ref="G297:M297"/>
    <mergeCell ref="N297:R297"/>
    <mergeCell ref="N307:R307"/>
    <mergeCell ref="G307:M307"/>
    <mergeCell ref="G331:M331"/>
    <mergeCell ref="N331:R331"/>
    <mergeCell ref="G330:M330"/>
    <mergeCell ref="N323:R323"/>
    <mergeCell ref="G317:M317"/>
    <mergeCell ref="G329:M329"/>
    <mergeCell ref="N329:R329"/>
    <mergeCell ref="G332:M332"/>
    <mergeCell ref="N332:R332"/>
    <mergeCell ref="G326:M326"/>
    <mergeCell ref="E346:E351"/>
    <mergeCell ref="G353:M353"/>
    <mergeCell ref="N353:R353"/>
    <mergeCell ref="G356:M356"/>
    <mergeCell ref="N356:R356"/>
    <mergeCell ref="G363:M363"/>
    <mergeCell ref="N363:R363"/>
    <mergeCell ref="G349:M349"/>
    <mergeCell ref="N339:R339"/>
    <mergeCell ref="N340:R340"/>
    <mergeCell ref="N341:R341"/>
    <mergeCell ref="N342:R342"/>
    <mergeCell ref="N343:R343"/>
    <mergeCell ref="N345:R345"/>
    <mergeCell ref="G346:M346"/>
    <mergeCell ref="G347:M347"/>
    <mergeCell ref="N347:R347"/>
    <mergeCell ref="G355:M355"/>
    <mergeCell ref="N355:R355"/>
    <mergeCell ref="E352:E370"/>
    <mergeCell ref="G365:M365"/>
    <mergeCell ref="N365:R365"/>
    <mergeCell ref="E333:E334"/>
    <mergeCell ref="E335:E345"/>
    <mergeCell ref="G336:M336"/>
    <mergeCell ref="G337:M337"/>
    <mergeCell ref="G338:M338"/>
    <mergeCell ref="G339:M339"/>
    <mergeCell ref="G340:M340"/>
    <mergeCell ref="G335:M335"/>
    <mergeCell ref="G344:M344"/>
    <mergeCell ref="G333:M333"/>
    <mergeCell ref="G341:M341"/>
    <mergeCell ref="G342:M342"/>
    <mergeCell ref="G343:M343"/>
    <mergeCell ref="G345:M345"/>
    <mergeCell ref="G334:M334"/>
    <mergeCell ref="G325:M325"/>
    <mergeCell ref="G328:M328"/>
    <mergeCell ref="N328:R328"/>
    <mergeCell ref="N326:R326"/>
    <mergeCell ref="T328:Y328"/>
    <mergeCell ref="T311:Y311"/>
    <mergeCell ref="N311:R311"/>
    <mergeCell ref="G311:M311"/>
    <mergeCell ref="T326:Y326"/>
    <mergeCell ref="G327:M327"/>
    <mergeCell ref="N327:R327"/>
    <mergeCell ref="T327:Y327"/>
    <mergeCell ref="G323:M323"/>
    <mergeCell ref="G324:M324"/>
    <mergeCell ref="T323:Y323"/>
    <mergeCell ref="N316:R316"/>
    <mergeCell ref="G316:M316"/>
    <mergeCell ref="T312:Y312"/>
    <mergeCell ref="T318:Y318"/>
    <mergeCell ref="N318:R318"/>
    <mergeCell ref="G318:M318"/>
    <mergeCell ref="T317:Y317"/>
    <mergeCell ref="N317:R317"/>
    <mergeCell ref="T316:Y316"/>
    <mergeCell ref="T321:Y321"/>
    <mergeCell ref="N321:R321"/>
    <mergeCell ref="G321:M321"/>
    <mergeCell ref="T320:Y320"/>
    <mergeCell ref="N320:R320"/>
    <mergeCell ref="G320:M320"/>
    <mergeCell ref="T319:Y319"/>
    <mergeCell ref="N319:R319"/>
    <mergeCell ref="G319:M319"/>
    <mergeCell ref="T307:Y307"/>
    <mergeCell ref="N315:R315"/>
    <mergeCell ref="G315:M315"/>
    <mergeCell ref="T314:Y314"/>
    <mergeCell ref="N314:R314"/>
    <mergeCell ref="G314:M314"/>
    <mergeCell ref="T313:Y313"/>
    <mergeCell ref="N313:R313"/>
    <mergeCell ref="G313:M313"/>
    <mergeCell ref="T309:Y309"/>
    <mergeCell ref="N309:R309"/>
    <mergeCell ref="G309:M309"/>
    <mergeCell ref="T308:Y308"/>
    <mergeCell ref="N308:R308"/>
    <mergeCell ref="G308:M308"/>
    <mergeCell ref="N312:R312"/>
    <mergeCell ref="G312:M312"/>
    <mergeCell ref="T310:Y310"/>
    <mergeCell ref="N310:R310"/>
    <mergeCell ref="G310:M310"/>
    <mergeCell ref="T315:Y315"/>
    <mergeCell ref="E264:E269"/>
    <mergeCell ref="E270:E272"/>
    <mergeCell ref="E273:E277"/>
    <mergeCell ref="E278:E282"/>
    <mergeCell ref="E283:E289"/>
    <mergeCell ref="N293:R293"/>
    <mergeCell ref="T293:Y293"/>
    <mergeCell ref="G273:M273"/>
    <mergeCell ref="N273:R273"/>
    <mergeCell ref="T273:Y273"/>
    <mergeCell ref="G274:M274"/>
    <mergeCell ref="N274:R274"/>
    <mergeCell ref="T274:Y274"/>
    <mergeCell ref="G275:M275"/>
    <mergeCell ref="N275:R275"/>
    <mergeCell ref="T275:Y275"/>
    <mergeCell ref="G287:M287"/>
    <mergeCell ref="N287:R287"/>
    <mergeCell ref="T287:Y287"/>
    <mergeCell ref="G288:M288"/>
    <mergeCell ref="N288:R288"/>
    <mergeCell ref="E293:M293"/>
    <mergeCell ref="G283:M283"/>
    <mergeCell ref="N283:R283"/>
    <mergeCell ref="T306:Y306"/>
    <mergeCell ref="E249:E252"/>
    <mergeCell ref="E253:E257"/>
    <mergeCell ref="G259:M259"/>
    <mergeCell ref="N259:R259"/>
    <mergeCell ref="T259:Y259"/>
    <mergeCell ref="G260:M260"/>
    <mergeCell ref="N260:R260"/>
    <mergeCell ref="T260:Y260"/>
    <mergeCell ref="G261:M261"/>
    <mergeCell ref="N261:R261"/>
    <mergeCell ref="T261:Y261"/>
    <mergeCell ref="E258:E263"/>
    <mergeCell ref="G265:M265"/>
    <mergeCell ref="N265:R265"/>
    <mergeCell ref="T265:Y265"/>
    <mergeCell ref="G266:M266"/>
    <mergeCell ref="N266:R266"/>
    <mergeCell ref="T266:Y266"/>
    <mergeCell ref="G267:M267"/>
    <mergeCell ref="N267:R267"/>
    <mergeCell ref="G303:M303"/>
    <mergeCell ref="N303:R303"/>
    <mergeCell ref="T303:Y303"/>
    <mergeCell ref="T304:Y304"/>
    <mergeCell ref="G305:M305"/>
    <mergeCell ref="N305:R305"/>
    <mergeCell ref="T305:Y305"/>
    <mergeCell ref="G300:M300"/>
    <mergeCell ref="N300:R300"/>
    <mergeCell ref="T300:Y300"/>
    <mergeCell ref="G301:M301"/>
    <mergeCell ref="N301:R301"/>
    <mergeCell ref="T301:Y301"/>
    <mergeCell ref="G302:M302"/>
    <mergeCell ref="N302:R302"/>
    <mergeCell ref="T302:Y302"/>
    <mergeCell ref="T297:Y297"/>
    <mergeCell ref="G298:M298"/>
    <mergeCell ref="N298:R298"/>
    <mergeCell ref="T298:Y298"/>
    <mergeCell ref="G299:M299"/>
    <mergeCell ref="N299:R299"/>
    <mergeCell ref="T299:Y299"/>
    <mergeCell ref="G294:M294"/>
    <mergeCell ref="N294:R294"/>
    <mergeCell ref="T294:Y294"/>
    <mergeCell ref="G295:M295"/>
    <mergeCell ref="N295:R295"/>
    <mergeCell ref="T295:Y295"/>
    <mergeCell ref="G296:M296"/>
    <mergeCell ref="N296:R296"/>
    <mergeCell ref="T296:Y296"/>
    <mergeCell ref="T283:Y283"/>
    <mergeCell ref="T288:Y288"/>
    <mergeCell ref="G289:M289"/>
    <mergeCell ref="N289:R289"/>
    <mergeCell ref="T289:Y289"/>
    <mergeCell ref="G284:M284"/>
    <mergeCell ref="N284:R284"/>
    <mergeCell ref="T284:Y284"/>
    <mergeCell ref="G285:M285"/>
    <mergeCell ref="N285:R285"/>
    <mergeCell ref="T285:Y285"/>
    <mergeCell ref="G286:M286"/>
    <mergeCell ref="N286:R286"/>
    <mergeCell ref="T286:Y286"/>
    <mergeCell ref="G280:M280"/>
    <mergeCell ref="N280:R280"/>
    <mergeCell ref="T280:Y280"/>
    <mergeCell ref="G281:M281"/>
    <mergeCell ref="N281:R281"/>
    <mergeCell ref="T281:Y281"/>
    <mergeCell ref="G282:M282"/>
    <mergeCell ref="N282:R282"/>
    <mergeCell ref="T282:Y282"/>
    <mergeCell ref="T277:Y277"/>
    <mergeCell ref="T267:Y267"/>
    <mergeCell ref="G268:M268"/>
    <mergeCell ref="N268:R268"/>
    <mergeCell ref="T268:Y268"/>
    <mergeCell ref="G269:M269"/>
    <mergeCell ref="N269:R269"/>
    <mergeCell ref="T269:Y269"/>
    <mergeCell ref="G270:M270"/>
    <mergeCell ref="N270:R270"/>
    <mergeCell ref="T270:Y270"/>
    <mergeCell ref="G271:M271"/>
    <mergeCell ref="N271:R271"/>
    <mergeCell ref="T271:Y271"/>
    <mergeCell ref="G272:M272"/>
    <mergeCell ref="N272:R272"/>
    <mergeCell ref="G276:M276"/>
    <mergeCell ref="N276:R276"/>
    <mergeCell ref="T276:Y276"/>
    <mergeCell ref="N200:R200"/>
    <mergeCell ref="N253:R253"/>
    <mergeCell ref="N254:R254"/>
    <mergeCell ref="G383:S383"/>
    <mergeCell ref="E206:E209"/>
    <mergeCell ref="E210:E212"/>
    <mergeCell ref="E214:E217"/>
    <mergeCell ref="E219:E221"/>
    <mergeCell ref="G222:M222"/>
    <mergeCell ref="N222:R222"/>
    <mergeCell ref="E223:E225"/>
    <mergeCell ref="E226:E228"/>
    <mergeCell ref="G224:M224"/>
    <mergeCell ref="G225:M225"/>
    <mergeCell ref="G226:M226"/>
    <mergeCell ref="G227:M227"/>
    <mergeCell ref="G262:M262"/>
    <mergeCell ref="E233:E241"/>
    <mergeCell ref="E242:E245"/>
    <mergeCell ref="E246:E248"/>
    <mergeCell ref="G277:M277"/>
    <mergeCell ref="N277:R277"/>
    <mergeCell ref="N251:R251"/>
    <mergeCell ref="N252:R252"/>
    <mergeCell ref="N255:R255"/>
    <mergeCell ref="N256:R256"/>
    <mergeCell ref="G256:M256"/>
    <mergeCell ref="G228:M228"/>
    <mergeCell ref="G218:M218"/>
    <mergeCell ref="G219:M219"/>
    <mergeCell ref="G220:M220"/>
    <mergeCell ref="N241:R241"/>
    <mergeCell ref="N242:R242"/>
    <mergeCell ref="N243:R243"/>
    <mergeCell ref="N244:R244"/>
    <mergeCell ref="N245:R245"/>
    <mergeCell ref="N246:R246"/>
    <mergeCell ref="N247:R247"/>
    <mergeCell ref="G242:M242"/>
    <mergeCell ref="G243:M243"/>
    <mergeCell ref="G244:M244"/>
    <mergeCell ref="G245:M245"/>
    <mergeCell ref="G255:M255"/>
    <mergeCell ref="G248:M248"/>
    <mergeCell ref="G249:M249"/>
    <mergeCell ref="G240:M240"/>
    <mergeCell ref="G241:M241"/>
    <mergeCell ref="G238:M238"/>
    <mergeCell ref="T255:Y255"/>
    <mergeCell ref="N250:R250"/>
    <mergeCell ref="T254:Y254"/>
    <mergeCell ref="T256:Y256"/>
    <mergeCell ref="T383:Y383"/>
    <mergeCell ref="E192:Y192"/>
    <mergeCell ref="N194:R194"/>
    <mergeCell ref="N195:R195"/>
    <mergeCell ref="N196:R196"/>
    <mergeCell ref="N197:R197"/>
    <mergeCell ref="N198:R198"/>
    <mergeCell ref="E195:E201"/>
    <mergeCell ref="G212:M212"/>
    <mergeCell ref="T209:Y209"/>
    <mergeCell ref="T210:Y210"/>
    <mergeCell ref="T211:Y211"/>
    <mergeCell ref="T212:Y212"/>
    <mergeCell ref="T382:Y382"/>
    <mergeCell ref="G250:M250"/>
    <mergeCell ref="G251:M251"/>
    <mergeCell ref="G252:M252"/>
    <mergeCell ref="G253:M253"/>
    <mergeCell ref="G254:M254"/>
    <mergeCell ref="G246:M246"/>
    <mergeCell ref="G239:M239"/>
    <mergeCell ref="G210:M210"/>
    <mergeCell ref="G211:M211"/>
    <mergeCell ref="N212:R212"/>
    <mergeCell ref="T250:Y250"/>
    <mergeCell ref="T251:Y251"/>
    <mergeCell ref="T252:Y252"/>
    <mergeCell ref="T253:Y253"/>
    <mergeCell ref="N248:R248"/>
    <mergeCell ref="N249:R249"/>
    <mergeCell ref="T248:Y248"/>
    <mergeCell ref="T249:Y249"/>
    <mergeCell ref="G247:M247"/>
    <mergeCell ref="T214:Y214"/>
    <mergeCell ref="T215:Y215"/>
    <mergeCell ref="T216:Y216"/>
    <mergeCell ref="T217:Y217"/>
    <mergeCell ref="T218:Y218"/>
    <mergeCell ref="T219:Y219"/>
    <mergeCell ref="T220:Y220"/>
    <mergeCell ref="N218:R218"/>
    <mergeCell ref="N219:R219"/>
    <mergeCell ref="N220:R220"/>
    <mergeCell ref="T213:Y213"/>
    <mergeCell ref="N210:R210"/>
    <mergeCell ref="N211:R211"/>
    <mergeCell ref="G233:M233"/>
    <mergeCell ref="G234:M234"/>
    <mergeCell ref="G235:M235"/>
    <mergeCell ref="G236:M236"/>
    <mergeCell ref="G237:M237"/>
    <mergeCell ref="G230:M230"/>
    <mergeCell ref="G231:M231"/>
    <mergeCell ref="G232:M232"/>
    <mergeCell ref="G221:M221"/>
    <mergeCell ref="G223:M223"/>
    <mergeCell ref="G213:M213"/>
    <mergeCell ref="G214:M214"/>
    <mergeCell ref="G215:M215"/>
    <mergeCell ref="G216:M216"/>
    <mergeCell ref="G217:M217"/>
    <mergeCell ref="N213:R213"/>
    <mergeCell ref="N214:R214"/>
    <mergeCell ref="N215:R215"/>
    <mergeCell ref="N216:R216"/>
    <mergeCell ref="N217:R217"/>
    <mergeCell ref="N201:R201"/>
    <mergeCell ref="N202:R202"/>
    <mergeCell ref="N203:R203"/>
    <mergeCell ref="N204:R204"/>
    <mergeCell ref="N205:R205"/>
    <mergeCell ref="N206:R206"/>
    <mergeCell ref="N207:R207"/>
    <mergeCell ref="N208:R208"/>
    <mergeCell ref="N209:R209"/>
    <mergeCell ref="G200:M200"/>
    <mergeCell ref="G201:M201"/>
    <mergeCell ref="G202:M202"/>
    <mergeCell ref="C188:I188"/>
    <mergeCell ref="E202:E205"/>
    <mergeCell ref="G229:M229"/>
    <mergeCell ref="G203:M203"/>
    <mergeCell ref="G204:M204"/>
    <mergeCell ref="G205:M205"/>
    <mergeCell ref="G206:M206"/>
    <mergeCell ref="G207:M207"/>
    <mergeCell ref="G208:M208"/>
    <mergeCell ref="G209:M209"/>
    <mergeCell ref="G199:M199"/>
    <mergeCell ref="E229:E232"/>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120:Y120"/>
    <mergeCell ref="I122:M122"/>
    <mergeCell ref="I124:M124"/>
    <mergeCell ref="I126:Y126"/>
    <mergeCell ref="G197:M197"/>
    <mergeCell ref="G198:M198"/>
    <mergeCell ref="C109:H109"/>
    <mergeCell ref="D111:Y111"/>
    <mergeCell ref="I112:Y112"/>
    <mergeCell ref="C150:H150"/>
    <mergeCell ref="I183:M183"/>
    <mergeCell ref="I77:Y77"/>
    <mergeCell ref="I79:Y79"/>
    <mergeCell ref="I81:Y81"/>
    <mergeCell ref="I83:M83"/>
    <mergeCell ref="I85:M85"/>
    <mergeCell ref="I87:Y87"/>
    <mergeCell ref="I114:Y114"/>
    <mergeCell ref="I116:Y116"/>
    <mergeCell ref="I118:M118"/>
    <mergeCell ref="T199:Y199"/>
    <mergeCell ref="I153:M153"/>
    <mergeCell ref="I155:Y155"/>
    <mergeCell ref="I157:Y157"/>
    <mergeCell ref="I159:M159"/>
    <mergeCell ref="I161:M161"/>
    <mergeCell ref="I163:Y163"/>
    <mergeCell ref="I165:M165"/>
    <mergeCell ref="I167:M167"/>
    <mergeCell ref="I169:Y169"/>
    <mergeCell ref="I177:M177"/>
    <mergeCell ref="J178:Y178"/>
    <mergeCell ref="E194:M194"/>
    <mergeCell ref="I179:M179"/>
    <mergeCell ref="I181:M181"/>
    <mergeCell ref="G195:M195"/>
    <mergeCell ref="G196:M196"/>
    <mergeCell ref="T194:Y194"/>
    <mergeCell ref="T195:Y195"/>
    <mergeCell ref="T196:Y196"/>
    <mergeCell ref="T197:Y197"/>
    <mergeCell ref="T198:Y198"/>
    <mergeCell ref="N199:R199"/>
    <mergeCell ref="T200:Y200"/>
    <mergeCell ref="T201:Y201"/>
    <mergeCell ref="T202:Y202"/>
    <mergeCell ref="T203:Y203"/>
    <mergeCell ref="T204:Y204"/>
    <mergeCell ref="T205:Y205"/>
    <mergeCell ref="T206:Y206"/>
    <mergeCell ref="T207:Y207"/>
    <mergeCell ref="T208:Y208"/>
    <mergeCell ref="T221:Y221"/>
    <mergeCell ref="T223:Y223"/>
    <mergeCell ref="T224:Y224"/>
    <mergeCell ref="T225:Y225"/>
    <mergeCell ref="T226:Y226"/>
    <mergeCell ref="T227:Y227"/>
    <mergeCell ref="T228:Y228"/>
    <mergeCell ref="T229:Y229"/>
    <mergeCell ref="N227:R227"/>
    <mergeCell ref="N228:R228"/>
    <mergeCell ref="N229:R229"/>
    <mergeCell ref="N221:R221"/>
    <mergeCell ref="N223:R223"/>
    <mergeCell ref="N224:R224"/>
    <mergeCell ref="N225:R225"/>
    <mergeCell ref="N226:R226"/>
    <mergeCell ref="T222:Y222"/>
    <mergeCell ref="T230:Y230"/>
    <mergeCell ref="T231:Y231"/>
    <mergeCell ref="T232:Y232"/>
    <mergeCell ref="T233:Y233"/>
    <mergeCell ref="T234:Y234"/>
    <mergeCell ref="N230:R230"/>
    <mergeCell ref="N231:R231"/>
    <mergeCell ref="N232:R232"/>
    <mergeCell ref="N233:R233"/>
    <mergeCell ref="N234:R234"/>
    <mergeCell ref="T235:Y235"/>
    <mergeCell ref="T236:Y236"/>
    <mergeCell ref="T237:Y237"/>
    <mergeCell ref="T238:Y238"/>
    <mergeCell ref="T239:Y239"/>
    <mergeCell ref="N235:R235"/>
    <mergeCell ref="N236:R236"/>
    <mergeCell ref="N237:R237"/>
    <mergeCell ref="N238:R238"/>
    <mergeCell ref="N239:R239"/>
    <mergeCell ref="T240:Y240"/>
    <mergeCell ref="T241:Y241"/>
    <mergeCell ref="T242:Y242"/>
    <mergeCell ref="T243:Y243"/>
    <mergeCell ref="T244:Y244"/>
    <mergeCell ref="N240:R240"/>
    <mergeCell ref="T245:Y245"/>
    <mergeCell ref="T246:Y246"/>
    <mergeCell ref="T247:Y247"/>
    <mergeCell ref="T257:Y257"/>
    <mergeCell ref="T258:Y258"/>
    <mergeCell ref="T262:Y262"/>
    <mergeCell ref="N263:R263"/>
    <mergeCell ref="N264:R264"/>
    <mergeCell ref="T272:Y272"/>
    <mergeCell ref="G322:M322"/>
    <mergeCell ref="N322:R322"/>
    <mergeCell ref="T322:Y322"/>
    <mergeCell ref="G263:M263"/>
    <mergeCell ref="G264:M264"/>
    <mergeCell ref="T263:Y263"/>
    <mergeCell ref="T264:Y264"/>
    <mergeCell ref="N257:R257"/>
    <mergeCell ref="N258:R258"/>
    <mergeCell ref="N262:R262"/>
    <mergeCell ref="G257:M257"/>
    <mergeCell ref="G258:M258"/>
    <mergeCell ref="G278:M278"/>
    <mergeCell ref="N278:R278"/>
    <mergeCell ref="T278:Y278"/>
    <mergeCell ref="G279:M279"/>
    <mergeCell ref="N279:R279"/>
    <mergeCell ref="T279:Y279"/>
    <mergeCell ref="T336:Y336"/>
    <mergeCell ref="T337:Y337"/>
    <mergeCell ref="T338:Y338"/>
    <mergeCell ref="T339:Y339"/>
    <mergeCell ref="T340:Y340"/>
    <mergeCell ref="T341:Y341"/>
    <mergeCell ref="N324:R324"/>
    <mergeCell ref="T324:Y324"/>
    <mergeCell ref="T331:Y331"/>
    <mergeCell ref="T330:Y330"/>
    <mergeCell ref="N330:R330"/>
    <mergeCell ref="N335:R335"/>
    <mergeCell ref="T335:Y335"/>
    <mergeCell ref="N336:R336"/>
    <mergeCell ref="N337:R337"/>
    <mergeCell ref="N333:R333"/>
    <mergeCell ref="T333:Y333"/>
    <mergeCell ref="N338:R338"/>
    <mergeCell ref="N334:R334"/>
    <mergeCell ref="T334:Y334"/>
    <mergeCell ref="N325:R325"/>
    <mergeCell ref="T325:Y325"/>
    <mergeCell ref="T329:Y329"/>
    <mergeCell ref="T332:Y332"/>
    <mergeCell ref="T347:Y347"/>
    <mergeCell ref="T342:Y342"/>
    <mergeCell ref="T343:Y343"/>
    <mergeCell ref="T344:Y344"/>
    <mergeCell ref="G348:M348"/>
    <mergeCell ref="N348:R348"/>
    <mergeCell ref="T353:Y353"/>
    <mergeCell ref="G354:M354"/>
    <mergeCell ref="N354:R354"/>
    <mergeCell ref="T354:Y354"/>
    <mergeCell ref="N349:R349"/>
    <mergeCell ref="T349:Y349"/>
    <mergeCell ref="T348:Y348"/>
    <mergeCell ref="T346:Y346"/>
    <mergeCell ref="N346:R346"/>
    <mergeCell ref="N344:R344"/>
    <mergeCell ref="T345:Y345"/>
    <mergeCell ref="T355:Y355"/>
    <mergeCell ref="G350:M350"/>
    <mergeCell ref="N350:R350"/>
    <mergeCell ref="T350:Y350"/>
    <mergeCell ref="G351:M351"/>
    <mergeCell ref="N351:R351"/>
    <mergeCell ref="T351:Y351"/>
    <mergeCell ref="G352:M352"/>
    <mergeCell ref="N352:R352"/>
    <mergeCell ref="T352:Y352"/>
    <mergeCell ref="T356:Y356"/>
    <mergeCell ref="G357:M357"/>
    <mergeCell ref="N357:R357"/>
    <mergeCell ref="T357:Y357"/>
    <mergeCell ref="G358:M358"/>
    <mergeCell ref="N358:R358"/>
    <mergeCell ref="T358:Y358"/>
    <mergeCell ref="N362:R362"/>
    <mergeCell ref="T362:Y362"/>
    <mergeCell ref="T363:Y363"/>
    <mergeCell ref="G364:M364"/>
    <mergeCell ref="N364:R364"/>
    <mergeCell ref="T364:Y364"/>
    <mergeCell ref="G359:M359"/>
    <mergeCell ref="N359:R359"/>
    <mergeCell ref="T359:Y359"/>
    <mergeCell ref="G360:M360"/>
    <mergeCell ref="N360:R360"/>
    <mergeCell ref="T360:Y360"/>
    <mergeCell ref="G361:M361"/>
    <mergeCell ref="N361:R361"/>
    <mergeCell ref="T361:Y361"/>
    <mergeCell ref="G362:M362"/>
    <mergeCell ref="T365:Y365"/>
    <mergeCell ref="G366:M366"/>
    <mergeCell ref="N366:R366"/>
    <mergeCell ref="T366:Y366"/>
    <mergeCell ref="G367:M367"/>
    <mergeCell ref="N367:R367"/>
    <mergeCell ref="T367:Y367"/>
    <mergeCell ref="C393:I393"/>
    <mergeCell ref="D396:F396"/>
    <mergeCell ref="G396:Y396"/>
    <mergeCell ref="T388:Y388"/>
    <mergeCell ref="G368:M368"/>
    <mergeCell ref="N368:R368"/>
    <mergeCell ref="T368:Y368"/>
    <mergeCell ref="G369:M369"/>
    <mergeCell ref="N369:R369"/>
    <mergeCell ref="T369:Y369"/>
    <mergeCell ref="G370:M370"/>
    <mergeCell ref="N370:R370"/>
    <mergeCell ref="T370:Y370"/>
    <mergeCell ref="G387:S387"/>
    <mergeCell ref="G382:S382"/>
    <mergeCell ref="G386:S386"/>
    <mergeCell ref="D397:F397"/>
    <mergeCell ref="G397:Y397"/>
    <mergeCell ref="D398:F398"/>
    <mergeCell ref="G398:Y398"/>
    <mergeCell ref="C375:I375"/>
    <mergeCell ref="T384:Y384"/>
    <mergeCell ref="T385:Y385"/>
    <mergeCell ref="T387:Y387"/>
    <mergeCell ref="G384:S384"/>
    <mergeCell ref="G385:S385"/>
    <mergeCell ref="E382:F382"/>
    <mergeCell ref="E383:F383"/>
    <mergeCell ref="E384:F384"/>
    <mergeCell ref="E385:F385"/>
    <mergeCell ref="E386:F386"/>
    <mergeCell ref="E387:F387"/>
    <mergeCell ref="E388:F388"/>
    <mergeCell ref="E381:Y381"/>
    <mergeCell ref="I378:M378"/>
    <mergeCell ref="T386:Y386"/>
    <mergeCell ref="G388:S388"/>
  </mergeCells>
  <phoneticPr fontId="5"/>
  <conditionalFormatting sqref="I20:M20">
    <cfRule type="expression" dxfId="384" priority="385" stopIfTrue="1">
      <formula>TRIM($I20)=""</formula>
    </cfRule>
  </conditionalFormatting>
  <conditionalFormatting sqref="I22:Y22">
    <cfRule type="expression" dxfId="383" priority="384" stopIfTrue="1">
      <formula>AND(TRIM($I22)&lt;&gt;"", OR(ISERROR(FIND("@"&amp;LEFT($I22,3)&amp;"@", 都道府県3))=FALSE, ISERROR(FIND("@"&amp;LEFT($I22,4)&amp;"@",都道府県4))=FALSE))=FALSE</formula>
    </cfRule>
  </conditionalFormatting>
  <conditionalFormatting sqref="I24:Y24">
    <cfRule type="expression" dxfId="382" priority="383" stopIfTrue="1">
      <formula>TRIM($I24)=""</formula>
    </cfRule>
  </conditionalFormatting>
  <conditionalFormatting sqref="I26:Y26">
    <cfRule type="expression" dxfId="381" priority="382" stopIfTrue="1">
      <formula>TRIM($I26)=""</formula>
    </cfRule>
  </conditionalFormatting>
  <conditionalFormatting sqref="I28:Y28">
    <cfRule type="expression" dxfId="380" priority="381" stopIfTrue="1">
      <formula>TRIM($I28)=""</formula>
    </cfRule>
  </conditionalFormatting>
  <conditionalFormatting sqref="I30:Y30">
    <cfRule type="expression" dxfId="379" priority="380" stopIfTrue="1">
      <formula>OR(TRIM($I30)="", NOT(OR(IFERROR(SEARCH(" ",$I30),0)&gt;0, IFERROR(SEARCH("　",$I30),0)&gt;0)))</formula>
    </cfRule>
  </conditionalFormatting>
  <conditionalFormatting sqref="I32:Y32">
    <cfRule type="expression" dxfId="378" priority="379" stopIfTrue="1">
      <formula>OR(TRIM($I32)="", NOT(OR(IFERROR(SEARCH(" ",$I32),0)&gt;0, IFERROR(SEARCH("　",$I32),0)&gt;0)))</formula>
    </cfRule>
  </conditionalFormatting>
  <conditionalFormatting sqref="I34:M34">
    <cfRule type="expression" dxfId="377" priority="378" stopIfTrue="1">
      <formula>NOT(AND(TRIM($I34)&lt;&gt;"",ISNUMBER(VALUE(SUBSTITUTE($I34,"-",""))), IFERROR(SEARCH("-",$I34),0)&gt;0))</formula>
    </cfRule>
  </conditionalFormatting>
  <conditionalFormatting sqref="I36:M36">
    <cfRule type="expression" dxfId="376" priority="377" stopIfTrue="1">
      <formula>OR(AND($I63="しない",TRIM($I36)=""), AND(TRIM($I36)&lt;&gt;"", OR(ISNUMBER(VALUE(SUBSTITUTE($I36,"-","")))=FALSE, IFERROR(SEARCH("-",$I36),0)=0)))</formula>
    </cfRule>
  </conditionalFormatting>
  <conditionalFormatting sqref="I38:Y38">
    <cfRule type="expression" dxfId="375" priority="376" stopIfTrue="1">
      <formula>OR(AND($I63="しない",TRIM($I38)=""), (AND(TRIM($I38)&lt;&gt;"", IFERROR(SEARCH("@",$I38),0)=0)))</formula>
    </cfRule>
  </conditionalFormatting>
  <conditionalFormatting sqref="I40:M40">
    <cfRule type="expression" dxfId="374" priority="375" stopIfTrue="1">
      <formula>AND($I40&lt;&gt;"一致する", $I40&lt;&gt;"一致しない")</formula>
    </cfRule>
  </conditionalFormatting>
  <conditionalFormatting sqref="I63:M63">
    <cfRule type="expression" dxfId="373" priority="374" stopIfTrue="1">
      <formula>AND($I63&lt;&gt;"しない", $I63&lt;&gt;"する")</formula>
    </cfRule>
  </conditionalFormatting>
  <conditionalFormatting sqref="I69:M69">
    <cfRule type="expression" dxfId="372" priority="373" stopIfTrue="1">
      <formula>OR(AND($I63="する",TRIM($I69)=""),AND($I63="しない",NOT(ISBLANK($I69))))</formula>
    </cfRule>
  </conditionalFormatting>
  <conditionalFormatting sqref="I71:Y71">
    <cfRule type="expression" dxfId="371" priority="372" stopIfTrue="1">
      <formula>OR(AND($I63="する",AND($I71&lt;&gt;"", OR(ISERROR(FIND("@"&amp;LEFT($I71,3)&amp;"@", 都道府県3))=FALSE, ISERROR(FIND("@"&amp;LEFT($I71,4)&amp;"@",都道府県4))=FALSE))=FALSE),AND($I63="しない",NOT(ISBLANK($I71))))</formula>
    </cfRule>
  </conditionalFormatting>
  <conditionalFormatting sqref="I73:Y73">
    <cfRule type="expression" dxfId="370" priority="371" stopIfTrue="1">
      <formula>OR(AND($I63="する",TRIM($I73)=""),AND($I63="しない",NOT(ISBLANK($I73))))</formula>
    </cfRule>
  </conditionalFormatting>
  <conditionalFormatting sqref="I75:Y75">
    <cfRule type="expression" dxfId="369" priority="370" stopIfTrue="1">
      <formula>OR(AND($I63="する",TRIM($I75)=""),AND($I63="しない",NOT(ISBLANK($I75))))</formula>
    </cfRule>
  </conditionalFormatting>
  <conditionalFormatting sqref="I77:Y77">
    <cfRule type="expression" dxfId="368" priority="369" stopIfTrue="1">
      <formula>OR(AND($I63="する",TRIM($I77)=""),AND($I63="しない",NOT(ISBLANK($I77))))</formula>
    </cfRule>
  </conditionalFormatting>
  <conditionalFormatting sqref="I79:Y79">
    <cfRule type="expression" dxfId="367" priority="368" stopIfTrue="1">
      <formula>OR(AND($I63="する",OR(TRIM($I79)="", NOT(OR(IFERROR(SEARCH(" ",$I79),0)&gt;0, IFERROR(SEARCH("　",$I79),0)&gt;0)))),AND($I63="しない",NOT(ISBLANK($I79))))</formula>
    </cfRule>
  </conditionalFormatting>
  <conditionalFormatting sqref="I81:Y81">
    <cfRule type="expression" dxfId="366" priority="367" stopIfTrue="1">
      <formula>OR(AND($I63="する",OR(TRIM($I81)="", NOT(OR(IFERROR(SEARCH(" ",$I81),0)&gt;0, IFERROR(SEARCH("　",$I81),0)&gt;0)))),AND($I63="しない",NOT(ISBLANK($I81))))</formula>
    </cfRule>
  </conditionalFormatting>
  <conditionalFormatting sqref="I83:M83">
    <cfRule type="expression" dxfId="365" priority="366" stopIfTrue="1">
      <formula>OR(AND($I63="する",NOT(AND(TRIM($I83)&lt;&gt;"",ISNUMBER(VALUE(SUBSTITUTE($I83,"-",""))),IFERROR(SEARCH("-",$I83),0)&gt;0))), AND($I63="しない",NOT(ISBLANK($I83))))</formula>
    </cfRule>
  </conditionalFormatting>
  <conditionalFormatting sqref="P83">
    <cfRule type="expression" dxfId="364" priority="365" stopIfTrue="1">
      <formula>AND($I63="しない",NOT(ISBLANK($P83)))</formula>
    </cfRule>
  </conditionalFormatting>
  <conditionalFormatting sqref="I85:M85">
    <cfRule type="expression" dxfId="363" priority="364" stopIfTrue="1">
      <formula>OR(AND($I63="する",NOT(AND(TRIM($I85)&lt;&gt;"",ISNUMBER(VALUE(SUBSTITUTE($I85,"-",""))),IFERROR(SEARCH("-",$I85),0)&gt;0))), AND($I63="しない",NOT(ISBLANK($I85))))</formula>
    </cfRule>
  </conditionalFormatting>
  <conditionalFormatting sqref="I87:Y87">
    <cfRule type="expression" dxfId="362" priority="363" stopIfTrue="1">
      <formula>OR(AND($I63="する",OR(TRIM($I87)="", NOT(IFERROR(SEARCH("@",$I87),0)&gt;0))),AND($I63="しない",NOT(ISBLANK($I87))))</formula>
    </cfRule>
  </conditionalFormatting>
  <conditionalFormatting sqref="I114:Y114">
    <cfRule type="expression" dxfId="361" priority="362" stopIfTrue="1">
      <formula>AND(TRIM($I114)&lt;&gt;"", NOT(OR(IFERROR(SEARCH(" ",$I114),0)&gt;0, IFERROR(SEARCH("　",$I114),0)&gt;0)))</formula>
    </cfRule>
  </conditionalFormatting>
  <conditionalFormatting sqref="I116:Y116">
    <cfRule type="expression" dxfId="360" priority="361" stopIfTrue="1">
      <formula>AND(TRIM($I116)&lt;&gt;"", NOT(OR(IFERROR(SEARCH(" ",$I116),0)&gt;0, IFERROR(SEARCH("　",$I116),0)&gt;0)))</formula>
    </cfRule>
  </conditionalFormatting>
  <conditionalFormatting sqref="I120:Y120">
    <cfRule type="expression" dxfId="359" priority="360" stopIfTrue="1">
      <formula>AND(TRIM($I120)&lt;&gt;"", AND(OR(ISERROR(FIND("@"&amp;LEFT($I120,3)&amp;"@", 都道府県3))=FALSE, ISERROR(FIND("@"&amp;LEFT($I120,4)&amp;"@",都道府県4))=FALSE))=FALSE)</formula>
    </cfRule>
  </conditionalFormatting>
  <conditionalFormatting sqref="I122:M122">
    <cfRule type="expression" dxfId="358" priority="359" stopIfTrue="1">
      <formula>AND(TRIM($I122)&lt;&gt;"", NOT(AND(ISNUMBER(VALUE(SUBSTITUTE($I122,"-",""))), IFERROR(SEARCH("-",$I122),0)&gt;0)))</formula>
    </cfRule>
  </conditionalFormatting>
  <conditionalFormatting sqref="I124:M124">
    <cfRule type="expression" dxfId="357" priority="358" stopIfTrue="1">
      <formula>AND(TRIM($I124)&lt;&gt;"", NOT(AND(ISNUMBER(VALUE(SUBSTITUTE($I124,"-",""))), IFERROR(SEARCH("-",$I124),0)&gt;0)))</formula>
    </cfRule>
  </conditionalFormatting>
  <conditionalFormatting sqref="I126:Y126">
    <cfRule type="expression" dxfId="356" priority="357" stopIfTrue="1">
      <formula>AND(TRIM($I126)&lt;&gt;"", NOT(IFERROR(SEARCH("@",$I126),0)&gt;0))</formula>
    </cfRule>
  </conditionalFormatting>
  <conditionalFormatting sqref="I153:M153">
    <cfRule type="expression" dxfId="355" priority="356" stopIfTrue="1">
      <formula>AND($I153&lt;&gt;"しない", $I153&lt;&gt;"する")</formula>
    </cfRule>
  </conditionalFormatting>
  <conditionalFormatting sqref="I155:Y155">
    <cfRule type="expression" dxfId="354" priority="355" stopIfTrue="1">
      <formula>AND($I153="する",OR(TRIM($I155)="", NOT(OR(IFERROR(SEARCH(" ",$I155),0)&gt;0, IFERROR(SEARCH("　",$I155),0)&gt;0))))</formula>
    </cfRule>
  </conditionalFormatting>
  <conditionalFormatting sqref="I157:Y157">
    <cfRule type="expression" dxfId="353" priority="354" stopIfTrue="1">
      <formula>AND($I153="する",OR(TRIM($I157)="", NOT(OR(IFERROR(SEARCH(" ",$I157),0)&gt;0, IFERROR(SEARCH("　",$I157),0)&gt;0))))</formula>
    </cfRule>
  </conditionalFormatting>
  <conditionalFormatting sqref="I159:M159">
    <cfRule type="expression" dxfId="352" priority="353" stopIfTrue="1">
      <formula>AND($I153="する",OR(TRIM($I159)="", LEN($I159)&lt;&gt;8, NOT(ISNUMBER(VALUE(I159))), IFERROR(SEARCH("-", $I159),0)&gt;0))</formula>
    </cfRule>
  </conditionalFormatting>
  <conditionalFormatting sqref="I161:M161">
    <cfRule type="expression" dxfId="351" priority="352" stopIfTrue="1">
      <formula>AND($I153="する",TRIM($I161)="")</formula>
    </cfRule>
  </conditionalFormatting>
  <conditionalFormatting sqref="I163:Y163">
    <cfRule type="expression" dxfId="350" priority="351" stopIfTrue="1">
      <formula>AND($I153="する",AND($I163&lt;&gt;"", OR(ISERROR(FIND("@"&amp;LEFT($I163,3)&amp;"@", 都道府県3))=FALSE, ISERROR(FIND("@"&amp;LEFT($I163,4)&amp;"@",都道府県4))=FALSE))=FALSE)</formula>
    </cfRule>
  </conditionalFormatting>
  <conditionalFormatting sqref="I165:M165">
    <cfRule type="expression" dxfId="349" priority="350" stopIfTrue="1">
      <formula>AND($I153="する",NOT(AND(TRIM($I165)&lt;&gt;"",ISNUMBER(VALUE(SUBSTITUTE($I165,"-",""))),IFERROR(SEARCH("-",$I165),0)&gt;0)))</formula>
    </cfRule>
  </conditionalFormatting>
  <conditionalFormatting sqref="I167:M167">
    <cfRule type="expression" dxfId="348" priority="349" stopIfTrue="1">
      <formula>AND($I153="する",AND(TRIM($I167)&lt;&gt;"",NOT(AND(ISNUMBER(VALUE(SUBSTITUTE($I167,"-",""))),IFERROR(SEARCH("-",$I167),0)&gt;0))))</formula>
    </cfRule>
  </conditionalFormatting>
  <conditionalFormatting sqref="I169:Y169">
    <cfRule type="expression" dxfId="347" priority="348" stopIfTrue="1">
      <formula>AND($I153="する",AND(TRIM($I169)&lt;&gt;"", NOT(IFERROR(SEARCH("@",$I169),0)&gt;0)))</formula>
    </cfRule>
  </conditionalFormatting>
  <conditionalFormatting sqref="I177:M177">
    <cfRule type="expression" dxfId="346" priority="347" stopIfTrue="1">
      <formula>$A177&lt;&gt;0</formula>
    </cfRule>
  </conditionalFormatting>
  <conditionalFormatting sqref="S195">
    <cfRule type="expression" dxfId="345" priority="346" stopIfTrue="1">
      <formula>希望&lt;&gt;0</formula>
    </cfRule>
  </conditionalFormatting>
  <conditionalFormatting sqref="T195:Y195">
    <cfRule type="expression" dxfId="344" priority="345" stopIfTrue="1">
      <formula>AND($S195="○", TRIM($T195)="")</formula>
    </cfRule>
  </conditionalFormatting>
  <conditionalFormatting sqref="S196">
    <cfRule type="expression" dxfId="343" priority="344" stopIfTrue="1">
      <formula>希望&lt;&gt;0</formula>
    </cfRule>
  </conditionalFormatting>
  <conditionalFormatting sqref="T196:Y196">
    <cfRule type="expression" dxfId="342" priority="343" stopIfTrue="1">
      <formula>AND($S196="○", TRIM($T196)="")</formula>
    </cfRule>
  </conditionalFormatting>
  <conditionalFormatting sqref="S197">
    <cfRule type="expression" dxfId="341" priority="342" stopIfTrue="1">
      <formula>希望&lt;&gt;0</formula>
    </cfRule>
  </conditionalFormatting>
  <conditionalFormatting sqref="T197:Y197">
    <cfRule type="expression" dxfId="340" priority="341" stopIfTrue="1">
      <formula>AND($S197="○", TRIM($T197)="")</formula>
    </cfRule>
  </conditionalFormatting>
  <conditionalFormatting sqref="S198">
    <cfRule type="expression" dxfId="339" priority="340" stopIfTrue="1">
      <formula>希望&lt;&gt;0</formula>
    </cfRule>
  </conditionalFormatting>
  <conditionalFormatting sqref="T198:Y198">
    <cfRule type="expression" dxfId="338" priority="339" stopIfTrue="1">
      <formula>AND($S198="○", TRIM($T198)="")</formula>
    </cfRule>
  </conditionalFormatting>
  <conditionalFormatting sqref="S199">
    <cfRule type="expression" dxfId="337" priority="338" stopIfTrue="1">
      <formula>希望&lt;&gt;0</formula>
    </cfRule>
  </conditionalFormatting>
  <conditionalFormatting sqref="T199:Y199">
    <cfRule type="expression" dxfId="336" priority="337" stopIfTrue="1">
      <formula>AND($S199="○", TRIM($T199)="")</formula>
    </cfRule>
  </conditionalFormatting>
  <conditionalFormatting sqref="S200">
    <cfRule type="expression" dxfId="335" priority="336" stopIfTrue="1">
      <formula>希望&lt;&gt;0</formula>
    </cfRule>
  </conditionalFormatting>
  <conditionalFormatting sqref="T200:Y200">
    <cfRule type="expression" dxfId="334" priority="335" stopIfTrue="1">
      <formula>AND($S200="○", TRIM($T200)="")</formula>
    </cfRule>
  </conditionalFormatting>
  <conditionalFormatting sqref="S201">
    <cfRule type="expression" dxfId="333" priority="334" stopIfTrue="1">
      <formula>希望&lt;&gt;0</formula>
    </cfRule>
  </conditionalFormatting>
  <conditionalFormatting sqref="T201:Y201">
    <cfRule type="expression" dxfId="332" priority="333" stopIfTrue="1">
      <formula>AND($S201="○", TRIM($T201)="")</formula>
    </cfRule>
  </conditionalFormatting>
  <conditionalFormatting sqref="S202">
    <cfRule type="expression" dxfId="331" priority="332" stopIfTrue="1">
      <formula>希望&lt;&gt;0</formula>
    </cfRule>
  </conditionalFormatting>
  <conditionalFormatting sqref="T202:Y202">
    <cfRule type="expression" dxfId="330" priority="331" stopIfTrue="1">
      <formula>AND($S202="○", TRIM($T202)="")</formula>
    </cfRule>
  </conditionalFormatting>
  <conditionalFormatting sqref="S203">
    <cfRule type="expression" dxfId="329" priority="330" stopIfTrue="1">
      <formula>希望&lt;&gt;0</formula>
    </cfRule>
  </conditionalFormatting>
  <conditionalFormatting sqref="T203:Y203">
    <cfRule type="expression" dxfId="328" priority="329" stopIfTrue="1">
      <formula>AND($S203="○", TRIM($T203)="")</formula>
    </cfRule>
  </conditionalFormatting>
  <conditionalFormatting sqref="S204">
    <cfRule type="expression" dxfId="327" priority="328" stopIfTrue="1">
      <formula>希望&lt;&gt;0</formula>
    </cfRule>
  </conditionalFormatting>
  <conditionalFormatting sqref="T204:Y204">
    <cfRule type="expression" dxfId="326" priority="327" stopIfTrue="1">
      <formula>AND($S204="○", TRIM($T204)="")</formula>
    </cfRule>
  </conditionalFormatting>
  <conditionalFormatting sqref="S205">
    <cfRule type="expression" dxfId="325" priority="326" stopIfTrue="1">
      <formula>希望&lt;&gt;0</formula>
    </cfRule>
  </conditionalFormatting>
  <conditionalFormatting sqref="T205:Y205">
    <cfRule type="expression" dxfId="324" priority="325" stopIfTrue="1">
      <formula>AND($S205="○", TRIM($T205)="")</formula>
    </cfRule>
  </conditionalFormatting>
  <conditionalFormatting sqref="S206">
    <cfRule type="expression" dxfId="323" priority="324" stopIfTrue="1">
      <formula>希望&lt;&gt;0</formula>
    </cfRule>
  </conditionalFormatting>
  <conditionalFormatting sqref="T206:Y206">
    <cfRule type="expression" dxfId="322" priority="323" stopIfTrue="1">
      <formula>AND($S206="○", TRIM($T206)="")</formula>
    </cfRule>
  </conditionalFormatting>
  <conditionalFormatting sqref="S207">
    <cfRule type="expression" dxfId="321" priority="322" stopIfTrue="1">
      <formula>希望&lt;&gt;0</formula>
    </cfRule>
  </conditionalFormatting>
  <conditionalFormatting sqref="T207:Y207">
    <cfRule type="expression" dxfId="320" priority="321" stopIfTrue="1">
      <formula>AND($S207="○", TRIM($T207)="")</formula>
    </cfRule>
  </conditionalFormatting>
  <conditionalFormatting sqref="S208">
    <cfRule type="expression" dxfId="319" priority="320" stopIfTrue="1">
      <formula>希望&lt;&gt;0</formula>
    </cfRule>
  </conditionalFormatting>
  <conditionalFormatting sqref="T208:Y208">
    <cfRule type="expression" dxfId="318" priority="319" stopIfTrue="1">
      <formula>AND($S208="○", TRIM($T208)="")</formula>
    </cfRule>
  </conditionalFormatting>
  <conditionalFormatting sqref="S209">
    <cfRule type="expression" dxfId="317" priority="318" stopIfTrue="1">
      <formula>希望&lt;&gt;0</formula>
    </cfRule>
  </conditionalFormatting>
  <conditionalFormatting sqref="T209:Y209">
    <cfRule type="expression" dxfId="316" priority="317" stopIfTrue="1">
      <formula>AND($S209="○", TRIM($T209)="")</formula>
    </cfRule>
  </conditionalFormatting>
  <conditionalFormatting sqref="S210">
    <cfRule type="expression" dxfId="315" priority="316" stopIfTrue="1">
      <formula>希望&lt;&gt;0</formula>
    </cfRule>
  </conditionalFormatting>
  <conditionalFormatting sqref="T210:Y210">
    <cfRule type="expression" dxfId="314" priority="315" stopIfTrue="1">
      <formula>AND($S210="○", TRIM($T210)="")</formula>
    </cfRule>
  </conditionalFormatting>
  <conditionalFormatting sqref="S211">
    <cfRule type="expression" dxfId="313" priority="314" stopIfTrue="1">
      <formula>希望&lt;&gt;0</formula>
    </cfRule>
  </conditionalFormatting>
  <conditionalFormatting sqref="T211:Y211">
    <cfRule type="expression" dxfId="312" priority="313" stopIfTrue="1">
      <formula>AND($S211="○", TRIM($T211)="")</formula>
    </cfRule>
  </conditionalFormatting>
  <conditionalFormatting sqref="S212">
    <cfRule type="expression" dxfId="311" priority="312" stopIfTrue="1">
      <formula>希望&lt;&gt;0</formula>
    </cfRule>
  </conditionalFormatting>
  <conditionalFormatting sqref="T212:Y212">
    <cfRule type="expression" dxfId="310" priority="311" stopIfTrue="1">
      <formula>AND($S212="○", TRIM($T212)="")</formula>
    </cfRule>
  </conditionalFormatting>
  <conditionalFormatting sqref="S213">
    <cfRule type="expression" dxfId="309" priority="310" stopIfTrue="1">
      <formula>希望&lt;&gt;0</formula>
    </cfRule>
  </conditionalFormatting>
  <conditionalFormatting sqref="T213:Y213">
    <cfRule type="expression" dxfId="308" priority="309" stopIfTrue="1">
      <formula>AND($S213="○", TRIM($T213)="")</formula>
    </cfRule>
  </conditionalFormatting>
  <conditionalFormatting sqref="S214">
    <cfRule type="expression" dxfId="307" priority="308" stopIfTrue="1">
      <formula>希望&lt;&gt;0</formula>
    </cfRule>
  </conditionalFormatting>
  <conditionalFormatting sqref="T214:Y214">
    <cfRule type="expression" dxfId="306" priority="307" stopIfTrue="1">
      <formula>AND($S214="○", TRIM($T214)="")</formula>
    </cfRule>
  </conditionalFormatting>
  <conditionalFormatting sqref="S215">
    <cfRule type="expression" dxfId="305" priority="306" stopIfTrue="1">
      <formula>希望&lt;&gt;0</formula>
    </cfRule>
  </conditionalFormatting>
  <conditionalFormatting sqref="T215:Y215">
    <cfRule type="expression" dxfId="304" priority="305" stopIfTrue="1">
      <formula>AND($S215="○", TRIM($T215)="")</formula>
    </cfRule>
  </conditionalFormatting>
  <conditionalFormatting sqref="S216">
    <cfRule type="expression" dxfId="303" priority="304" stopIfTrue="1">
      <formula>希望&lt;&gt;0</formula>
    </cfRule>
  </conditionalFormatting>
  <conditionalFormatting sqref="T216:Y216">
    <cfRule type="expression" dxfId="302" priority="303" stopIfTrue="1">
      <formula>AND($S216="○", TRIM($T216)="")</formula>
    </cfRule>
  </conditionalFormatting>
  <conditionalFormatting sqref="S217">
    <cfRule type="expression" dxfId="301" priority="302" stopIfTrue="1">
      <formula>希望&lt;&gt;0</formula>
    </cfRule>
  </conditionalFormatting>
  <conditionalFormatting sqref="T217:Y217">
    <cfRule type="expression" dxfId="300" priority="301" stopIfTrue="1">
      <formula>AND($S217="○", TRIM($T217)="")</formula>
    </cfRule>
  </conditionalFormatting>
  <conditionalFormatting sqref="S218">
    <cfRule type="expression" dxfId="299" priority="300" stopIfTrue="1">
      <formula>希望&lt;&gt;0</formula>
    </cfRule>
  </conditionalFormatting>
  <conditionalFormatting sqref="T218:Y218">
    <cfRule type="expression" dxfId="298" priority="299" stopIfTrue="1">
      <formula>AND($S218="○", TRIM($T218)="")</formula>
    </cfRule>
  </conditionalFormatting>
  <conditionalFormatting sqref="S219">
    <cfRule type="expression" dxfId="297" priority="298" stopIfTrue="1">
      <formula>希望&lt;&gt;0</formula>
    </cfRule>
  </conditionalFormatting>
  <conditionalFormatting sqref="T219:Y219">
    <cfRule type="expression" dxfId="296" priority="297" stopIfTrue="1">
      <formula>AND($S219="○", TRIM($T219)="")</formula>
    </cfRule>
  </conditionalFormatting>
  <conditionalFormatting sqref="S220">
    <cfRule type="expression" dxfId="295" priority="296" stopIfTrue="1">
      <formula>希望&lt;&gt;0</formula>
    </cfRule>
  </conditionalFormatting>
  <conditionalFormatting sqref="T220:Y220">
    <cfRule type="expression" dxfId="294" priority="295" stopIfTrue="1">
      <formula>AND($S220="○", TRIM($T220)="")</formula>
    </cfRule>
  </conditionalFormatting>
  <conditionalFormatting sqref="S221">
    <cfRule type="expression" dxfId="293" priority="294" stopIfTrue="1">
      <formula>希望&lt;&gt;0</formula>
    </cfRule>
  </conditionalFormatting>
  <conditionalFormatting sqref="T221:Y221">
    <cfRule type="expression" dxfId="292" priority="293" stopIfTrue="1">
      <formula>AND($S221="○", TRIM($T221)="")</formula>
    </cfRule>
  </conditionalFormatting>
  <conditionalFormatting sqref="S222">
    <cfRule type="expression" dxfId="291" priority="292" stopIfTrue="1">
      <formula>希望&lt;&gt;0</formula>
    </cfRule>
  </conditionalFormatting>
  <conditionalFormatting sqref="T222:Y222">
    <cfRule type="expression" dxfId="290" priority="291" stopIfTrue="1">
      <formula>AND($S222="○", TRIM($T222)="")</formula>
    </cfRule>
  </conditionalFormatting>
  <conditionalFormatting sqref="S223">
    <cfRule type="expression" dxfId="289" priority="290" stopIfTrue="1">
      <formula>希望&lt;&gt;0</formula>
    </cfRule>
  </conditionalFormatting>
  <conditionalFormatting sqref="T223:Y223">
    <cfRule type="expression" dxfId="288" priority="289" stopIfTrue="1">
      <formula>AND($S223="○", TRIM($T223)="")</formula>
    </cfRule>
  </conditionalFormatting>
  <conditionalFormatting sqref="S224">
    <cfRule type="expression" dxfId="287" priority="288" stopIfTrue="1">
      <formula>希望&lt;&gt;0</formula>
    </cfRule>
  </conditionalFormatting>
  <conditionalFormatting sqref="T224:Y224">
    <cfRule type="expression" dxfId="286" priority="287" stopIfTrue="1">
      <formula>AND($S224="○", TRIM($T224)="")</formula>
    </cfRule>
  </conditionalFormatting>
  <conditionalFormatting sqref="S225">
    <cfRule type="expression" dxfId="285" priority="286" stopIfTrue="1">
      <formula>希望&lt;&gt;0</formula>
    </cfRule>
  </conditionalFormatting>
  <conditionalFormatting sqref="T225:Y225">
    <cfRule type="expression" dxfId="284" priority="285" stopIfTrue="1">
      <formula>AND($S225="○", TRIM($T225)="")</formula>
    </cfRule>
  </conditionalFormatting>
  <conditionalFormatting sqref="S226">
    <cfRule type="expression" dxfId="283" priority="284" stopIfTrue="1">
      <formula>希望&lt;&gt;0</formula>
    </cfRule>
  </conditionalFormatting>
  <conditionalFormatting sqref="T226:Y226">
    <cfRule type="expression" dxfId="282" priority="283" stopIfTrue="1">
      <formula>AND($S226="○", TRIM($T226)="")</formula>
    </cfRule>
  </conditionalFormatting>
  <conditionalFormatting sqref="S227">
    <cfRule type="expression" dxfId="281" priority="282" stopIfTrue="1">
      <formula>希望&lt;&gt;0</formula>
    </cfRule>
  </conditionalFormatting>
  <conditionalFormatting sqref="T227:Y227">
    <cfRule type="expression" dxfId="280" priority="281" stopIfTrue="1">
      <formula>AND($S227="○", TRIM($T227)="")</formula>
    </cfRule>
  </conditionalFormatting>
  <conditionalFormatting sqref="S228">
    <cfRule type="expression" dxfId="279" priority="280" stopIfTrue="1">
      <formula>希望&lt;&gt;0</formula>
    </cfRule>
  </conditionalFormatting>
  <conditionalFormatting sqref="T228:Y228">
    <cfRule type="expression" dxfId="278" priority="279" stopIfTrue="1">
      <formula>AND($S228="○", TRIM($T228)="")</formula>
    </cfRule>
  </conditionalFormatting>
  <conditionalFormatting sqref="S229">
    <cfRule type="expression" dxfId="277" priority="278" stopIfTrue="1">
      <formula>希望&lt;&gt;0</formula>
    </cfRule>
  </conditionalFormatting>
  <conditionalFormatting sqref="T229:Y229">
    <cfRule type="expression" dxfId="276" priority="277" stopIfTrue="1">
      <formula>AND($S229="○", TRIM($T229)="")</formula>
    </cfRule>
  </conditionalFormatting>
  <conditionalFormatting sqref="S230">
    <cfRule type="expression" dxfId="275" priority="276" stopIfTrue="1">
      <formula>希望&lt;&gt;0</formula>
    </cfRule>
  </conditionalFormatting>
  <conditionalFormatting sqref="T230:Y230">
    <cfRule type="expression" dxfId="274" priority="275" stopIfTrue="1">
      <formula>AND($S230="○", TRIM($T230)="")</formula>
    </cfRule>
  </conditionalFormatting>
  <conditionalFormatting sqref="S231">
    <cfRule type="expression" dxfId="273" priority="274" stopIfTrue="1">
      <formula>希望&lt;&gt;0</formula>
    </cfRule>
  </conditionalFormatting>
  <conditionalFormatting sqref="T231:Y231">
    <cfRule type="expression" dxfId="272" priority="273" stopIfTrue="1">
      <formula>AND($S231="○", TRIM($T231)="")</formula>
    </cfRule>
  </conditionalFormatting>
  <conditionalFormatting sqref="S232">
    <cfRule type="expression" dxfId="271" priority="272" stopIfTrue="1">
      <formula>希望&lt;&gt;0</formula>
    </cfRule>
  </conditionalFormatting>
  <conditionalFormatting sqref="T232:Y232">
    <cfRule type="expression" dxfId="270" priority="271" stopIfTrue="1">
      <formula>AND($S232="○", TRIM($T232)="")</formula>
    </cfRule>
  </conditionalFormatting>
  <conditionalFormatting sqref="S233">
    <cfRule type="expression" dxfId="269" priority="270" stopIfTrue="1">
      <formula>希望&lt;&gt;0</formula>
    </cfRule>
  </conditionalFormatting>
  <conditionalFormatting sqref="T233:Y233">
    <cfRule type="expression" dxfId="268" priority="269" stopIfTrue="1">
      <formula>AND($S233="○", TRIM($T233)="")</formula>
    </cfRule>
  </conditionalFormatting>
  <conditionalFormatting sqref="S234">
    <cfRule type="expression" dxfId="267" priority="268" stopIfTrue="1">
      <formula>希望&lt;&gt;0</formula>
    </cfRule>
  </conditionalFormatting>
  <conditionalFormatting sqref="T234:Y234">
    <cfRule type="expression" dxfId="266" priority="267" stopIfTrue="1">
      <formula>AND($S234="○", TRIM($T234)="")</formula>
    </cfRule>
  </conditionalFormatting>
  <conditionalFormatting sqref="S235">
    <cfRule type="expression" dxfId="265" priority="266" stopIfTrue="1">
      <formula>希望&lt;&gt;0</formula>
    </cfRule>
  </conditionalFormatting>
  <conditionalFormatting sqref="T235:Y235">
    <cfRule type="expression" dxfId="264" priority="265" stopIfTrue="1">
      <formula>AND($S235="○", TRIM($T235)="")</formula>
    </cfRule>
  </conditionalFormatting>
  <conditionalFormatting sqref="S236">
    <cfRule type="expression" dxfId="263" priority="264" stopIfTrue="1">
      <formula>希望&lt;&gt;0</formula>
    </cfRule>
  </conditionalFormatting>
  <conditionalFormatting sqref="T236:Y236">
    <cfRule type="expression" dxfId="262" priority="263" stopIfTrue="1">
      <formula>AND($S236="○", TRIM($T236)="")</formula>
    </cfRule>
  </conditionalFormatting>
  <conditionalFormatting sqref="S237">
    <cfRule type="expression" dxfId="261" priority="262" stopIfTrue="1">
      <formula>希望&lt;&gt;0</formula>
    </cfRule>
  </conditionalFormatting>
  <conditionalFormatting sqref="T237:Y237">
    <cfRule type="expression" dxfId="260" priority="261" stopIfTrue="1">
      <formula>AND($S237="○", TRIM($T237)="")</formula>
    </cfRule>
  </conditionalFormatting>
  <conditionalFormatting sqref="S238">
    <cfRule type="expression" dxfId="259" priority="260" stopIfTrue="1">
      <formula>希望&lt;&gt;0</formula>
    </cfRule>
  </conditionalFormatting>
  <conditionalFormatting sqref="T238:Y238">
    <cfRule type="expression" dxfId="258" priority="259" stopIfTrue="1">
      <formula>AND($S238="○", TRIM($T238)="")</formula>
    </cfRule>
  </conditionalFormatting>
  <conditionalFormatting sqref="S239">
    <cfRule type="expression" dxfId="257" priority="258" stopIfTrue="1">
      <formula>希望&lt;&gt;0</formula>
    </cfRule>
  </conditionalFormatting>
  <conditionalFormatting sqref="T239:Y239">
    <cfRule type="expression" dxfId="256" priority="257" stopIfTrue="1">
      <formula>AND($S239="○", TRIM($T239)="")</formula>
    </cfRule>
  </conditionalFormatting>
  <conditionalFormatting sqref="S240">
    <cfRule type="expression" dxfId="255" priority="256" stopIfTrue="1">
      <formula>希望&lt;&gt;0</formula>
    </cfRule>
  </conditionalFormatting>
  <conditionalFormatting sqref="T240:Y240">
    <cfRule type="expression" dxfId="254" priority="255" stopIfTrue="1">
      <formula>AND($S240="○", TRIM($T240)="")</formula>
    </cfRule>
  </conditionalFormatting>
  <conditionalFormatting sqref="S241">
    <cfRule type="expression" dxfId="253" priority="254" stopIfTrue="1">
      <formula>希望&lt;&gt;0</formula>
    </cfRule>
  </conditionalFormatting>
  <conditionalFormatting sqref="T241:Y241">
    <cfRule type="expression" dxfId="252" priority="253" stopIfTrue="1">
      <formula>AND($S241="○", TRIM($T241)="")</formula>
    </cfRule>
  </conditionalFormatting>
  <conditionalFormatting sqref="S242">
    <cfRule type="expression" dxfId="251" priority="252" stopIfTrue="1">
      <formula>希望&lt;&gt;0</formula>
    </cfRule>
  </conditionalFormatting>
  <conditionalFormatting sqref="T242:Y242">
    <cfRule type="expression" dxfId="250" priority="251" stopIfTrue="1">
      <formula>AND($S242="○", TRIM($T242)="")</formula>
    </cfRule>
  </conditionalFormatting>
  <conditionalFormatting sqref="S243">
    <cfRule type="expression" dxfId="249" priority="250" stopIfTrue="1">
      <formula>希望&lt;&gt;0</formula>
    </cfRule>
  </conditionalFormatting>
  <conditionalFormatting sqref="T243:Y243">
    <cfRule type="expression" dxfId="248" priority="249" stopIfTrue="1">
      <formula>AND($S243="○", TRIM($T243)="")</formula>
    </cfRule>
  </conditionalFormatting>
  <conditionalFormatting sqref="S244">
    <cfRule type="expression" dxfId="247" priority="248" stopIfTrue="1">
      <formula>希望&lt;&gt;0</formula>
    </cfRule>
  </conditionalFormatting>
  <conditionalFormatting sqref="T244:Y244">
    <cfRule type="expression" dxfId="246" priority="247" stopIfTrue="1">
      <formula>AND($S244="○", TRIM($T244)="")</formula>
    </cfRule>
  </conditionalFormatting>
  <conditionalFormatting sqref="S245">
    <cfRule type="expression" dxfId="245" priority="246" stopIfTrue="1">
      <formula>希望&lt;&gt;0</formula>
    </cfRule>
  </conditionalFormatting>
  <conditionalFormatting sqref="T245:Y245">
    <cfRule type="expression" dxfId="244" priority="245" stopIfTrue="1">
      <formula>AND($S245="○", TRIM($T245)="")</formula>
    </cfRule>
  </conditionalFormatting>
  <conditionalFormatting sqref="S246">
    <cfRule type="expression" dxfId="243" priority="244" stopIfTrue="1">
      <formula>希望&lt;&gt;0</formula>
    </cfRule>
  </conditionalFormatting>
  <conditionalFormatting sqref="T246:Y246">
    <cfRule type="expression" dxfId="242" priority="243" stopIfTrue="1">
      <formula>AND($S246="○", TRIM($T246)="")</formula>
    </cfRule>
  </conditionalFormatting>
  <conditionalFormatting sqref="S247">
    <cfRule type="expression" dxfId="241" priority="242" stopIfTrue="1">
      <formula>希望&lt;&gt;0</formula>
    </cfRule>
  </conditionalFormatting>
  <conditionalFormatting sqref="T247:Y247">
    <cfRule type="expression" dxfId="240" priority="241" stopIfTrue="1">
      <formula>AND($S247="○", TRIM($T247)="")</formula>
    </cfRule>
  </conditionalFormatting>
  <conditionalFormatting sqref="S248">
    <cfRule type="expression" dxfId="239" priority="240" stopIfTrue="1">
      <formula>希望&lt;&gt;0</formula>
    </cfRule>
  </conditionalFormatting>
  <conditionalFormatting sqref="T248:Y248">
    <cfRule type="expression" dxfId="238" priority="239" stopIfTrue="1">
      <formula>AND($S248="○", TRIM($T248)="")</formula>
    </cfRule>
  </conditionalFormatting>
  <conditionalFormatting sqref="S249">
    <cfRule type="expression" dxfId="237" priority="238" stopIfTrue="1">
      <formula>希望&lt;&gt;0</formula>
    </cfRule>
  </conditionalFormatting>
  <conditionalFormatting sqref="T249:Y249">
    <cfRule type="expression" dxfId="236" priority="237" stopIfTrue="1">
      <formula>AND($S249="○", TRIM($T249)="")</formula>
    </cfRule>
  </conditionalFormatting>
  <conditionalFormatting sqref="S250">
    <cfRule type="expression" dxfId="235" priority="236" stopIfTrue="1">
      <formula>希望&lt;&gt;0</formula>
    </cfRule>
  </conditionalFormatting>
  <conditionalFormatting sqref="T250:Y250">
    <cfRule type="expression" dxfId="234" priority="235" stopIfTrue="1">
      <formula>AND($S250="○", TRIM($T250)="")</formula>
    </cfRule>
  </conditionalFormatting>
  <conditionalFormatting sqref="S251">
    <cfRule type="expression" dxfId="233" priority="234" stopIfTrue="1">
      <formula>希望&lt;&gt;0</formula>
    </cfRule>
  </conditionalFormatting>
  <conditionalFormatting sqref="T251:Y251">
    <cfRule type="expression" dxfId="232" priority="233" stopIfTrue="1">
      <formula>AND($S251="○", TRIM($T251)="")</formula>
    </cfRule>
  </conditionalFormatting>
  <conditionalFormatting sqref="S252">
    <cfRule type="expression" dxfId="231" priority="232" stopIfTrue="1">
      <formula>希望&lt;&gt;0</formula>
    </cfRule>
  </conditionalFormatting>
  <conditionalFormatting sqref="T252:Y252">
    <cfRule type="expression" dxfId="230" priority="231" stopIfTrue="1">
      <formula>AND($S252="○", TRIM($T252)="")</formula>
    </cfRule>
  </conditionalFormatting>
  <conditionalFormatting sqref="S253">
    <cfRule type="expression" dxfId="229" priority="230" stopIfTrue="1">
      <formula>希望&lt;&gt;0</formula>
    </cfRule>
  </conditionalFormatting>
  <conditionalFormatting sqref="T253:Y253">
    <cfRule type="expression" dxfId="228" priority="229" stopIfTrue="1">
      <formula>AND($S253="○", TRIM($T253)="")</formula>
    </cfRule>
  </conditionalFormatting>
  <conditionalFormatting sqref="S254">
    <cfRule type="expression" dxfId="227" priority="228" stopIfTrue="1">
      <formula>希望&lt;&gt;0</formula>
    </cfRule>
  </conditionalFormatting>
  <conditionalFormatting sqref="T254:Y254">
    <cfRule type="expression" dxfId="226" priority="227" stopIfTrue="1">
      <formula>AND($S254="○", TRIM($T254)="")</formula>
    </cfRule>
  </conditionalFormatting>
  <conditionalFormatting sqref="S255">
    <cfRule type="expression" dxfId="225" priority="226" stopIfTrue="1">
      <formula>希望&lt;&gt;0</formula>
    </cfRule>
  </conditionalFormatting>
  <conditionalFormatting sqref="T255:Y255">
    <cfRule type="expression" dxfId="224" priority="225" stopIfTrue="1">
      <formula>AND($S255="○", TRIM($T255)="")</formula>
    </cfRule>
  </conditionalFormatting>
  <conditionalFormatting sqref="S256">
    <cfRule type="expression" dxfId="223" priority="224" stopIfTrue="1">
      <formula>希望&lt;&gt;0</formula>
    </cfRule>
  </conditionalFormatting>
  <conditionalFormatting sqref="T256:Y256">
    <cfRule type="expression" dxfId="222" priority="223" stopIfTrue="1">
      <formula>AND($S256="○", TRIM($T256)="")</formula>
    </cfRule>
  </conditionalFormatting>
  <conditionalFormatting sqref="S257">
    <cfRule type="expression" dxfId="221" priority="222" stopIfTrue="1">
      <formula>希望&lt;&gt;0</formula>
    </cfRule>
  </conditionalFormatting>
  <conditionalFormatting sqref="T257:Y257">
    <cfRule type="expression" dxfId="220" priority="221" stopIfTrue="1">
      <formula>AND($S257="○", TRIM($T257)="")</formula>
    </cfRule>
  </conditionalFormatting>
  <conditionalFormatting sqref="S258">
    <cfRule type="expression" dxfId="219" priority="220" stopIfTrue="1">
      <formula>希望&lt;&gt;0</formula>
    </cfRule>
  </conditionalFormatting>
  <conditionalFormatting sqref="T258:Y258">
    <cfRule type="expression" dxfId="218" priority="219" stopIfTrue="1">
      <formula>AND($S258="○", TRIM($T258)="")</formula>
    </cfRule>
  </conditionalFormatting>
  <conditionalFormatting sqref="S259">
    <cfRule type="expression" dxfId="217" priority="218" stopIfTrue="1">
      <formula>希望&lt;&gt;0</formula>
    </cfRule>
  </conditionalFormatting>
  <conditionalFormatting sqref="T259:Y259">
    <cfRule type="expression" dxfId="216" priority="217" stopIfTrue="1">
      <formula>AND($S259="○", TRIM($T259)="")</formula>
    </cfRule>
  </conditionalFormatting>
  <conditionalFormatting sqref="S260">
    <cfRule type="expression" dxfId="215" priority="216" stopIfTrue="1">
      <formula>希望&lt;&gt;0</formula>
    </cfRule>
  </conditionalFormatting>
  <conditionalFormatting sqref="T260:Y260">
    <cfRule type="expression" dxfId="214" priority="215" stopIfTrue="1">
      <formula>AND($S260="○", TRIM($T260)="")</formula>
    </cfRule>
  </conditionalFormatting>
  <conditionalFormatting sqref="S261">
    <cfRule type="expression" dxfId="213" priority="214" stopIfTrue="1">
      <formula>希望&lt;&gt;0</formula>
    </cfRule>
  </conditionalFormatting>
  <conditionalFormatting sqref="T261:Y261">
    <cfRule type="expression" dxfId="212" priority="213" stopIfTrue="1">
      <formula>AND($S261="○", TRIM($T261)="")</formula>
    </cfRule>
  </conditionalFormatting>
  <conditionalFormatting sqref="S262">
    <cfRule type="expression" dxfId="211" priority="212" stopIfTrue="1">
      <formula>希望&lt;&gt;0</formula>
    </cfRule>
  </conditionalFormatting>
  <conditionalFormatting sqref="T262:Y262">
    <cfRule type="expression" dxfId="210" priority="211" stopIfTrue="1">
      <formula>AND($S262="○", TRIM($T262)="")</formula>
    </cfRule>
  </conditionalFormatting>
  <conditionalFormatting sqref="S263">
    <cfRule type="expression" dxfId="209" priority="210" stopIfTrue="1">
      <formula>希望&lt;&gt;0</formula>
    </cfRule>
  </conditionalFormatting>
  <conditionalFormatting sqref="T263:Y263">
    <cfRule type="expression" dxfId="208" priority="209" stopIfTrue="1">
      <formula>AND($S263="○", TRIM($T263)="")</formula>
    </cfRule>
  </conditionalFormatting>
  <conditionalFormatting sqref="S264">
    <cfRule type="expression" dxfId="207" priority="208" stopIfTrue="1">
      <formula>希望&lt;&gt;0</formula>
    </cfRule>
  </conditionalFormatting>
  <conditionalFormatting sqref="T264:Y264">
    <cfRule type="expression" dxfId="206" priority="207" stopIfTrue="1">
      <formula>AND($S264="○", TRIM($T264)="")</formula>
    </cfRule>
  </conditionalFormatting>
  <conditionalFormatting sqref="S265">
    <cfRule type="expression" dxfId="205" priority="206" stopIfTrue="1">
      <formula>希望&lt;&gt;0</formula>
    </cfRule>
  </conditionalFormatting>
  <conditionalFormatting sqref="T265:Y265">
    <cfRule type="expression" dxfId="204" priority="205" stopIfTrue="1">
      <formula>AND($S265="○", TRIM($T265)="")</formula>
    </cfRule>
  </conditionalFormatting>
  <conditionalFormatting sqref="S266">
    <cfRule type="expression" dxfId="203" priority="204" stopIfTrue="1">
      <formula>希望&lt;&gt;0</formula>
    </cfRule>
  </conditionalFormatting>
  <conditionalFormatting sqref="T266:Y266">
    <cfRule type="expression" dxfId="202" priority="203" stopIfTrue="1">
      <formula>AND($S266="○", TRIM($T266)="")</formula>
    </cfRule>
  </conditionalFormatting>
  <conditionalFormatting sqref="S267">
    <cfRule type="expression" dxfId="201" priority="202" stopIfTrue="1">
      <formula>希望&lt;&gt;0</formula>
    </cfRule>
  </conditionalFormatting>
  <conditionalFormatting sqref="T267:Y267">
    <cfRule type="expression" dxfId="200" priority="201" stopIfTrue="1">
      <formula>AND($S267="○", TRIM($T267)="")</formula>
    </cfRule>
  </conditionalFormatting>
  <conditionalFormatting sqref="S268">
    <cfRule type="expression" dxfId="199" priority="200" stopIfTrue="1">
      <formula>希望&lt;&gt;0</formula>
    </cfRule>
  </conditionalFormatting>
  <conditionalFormatting sqref="T268:Y268">
    <cfRule type="expression" dxfId="198" priority="199" stopIfTrue="1">
      <formula>AND($S268="○", TRIM($T268)="")</formula>
    </cfRule>
  </conditionalFormatting>
  <conditionalFormatting sqref="S269">
    <cfRule type="expression" dxfId="197" priority="198" stopIfTrue="1">
      <formula>希望&lt;&gt;0</formula>
    </cfRule>
  </conditionalFormatting>
  <conditionalFormatting sqref="T269:Y269">
    <cfRule type="expression" dxfId="196" priority="197" stopIfTrue="1">
      <formula>AND($S269="○", TRIM($T269)="")</formula>
    </cfRule>
  </conditionalFormatting>
  <conditionalFormatting sqref="S270">
    <cfRule type="expression" dxfId="195" priority="196" stopIfTrue="1">
      <formula>希望&lt;&gt;0</formula>
    </cfRule>
  </conditionalFormatting>
  <conditionalFormatting sqref="T270:Y270">
    <cfRule type="expression" dxfId="194" priority="195" stopIfTrue="1">
      <formula>AND($S270="○", TRIM($T270)="")</formula>
    </cfRule>
  </conditionalFormatting>
  <conditionalFormatting sqref="S271">
    <cfRule type="expression" dxfId="193" priority="194" stopIfTrue="1">
      <formula>希望&lt;&gt;0</formula>
    </cfRule>
  </conditionalFormatting>
  <conditionalFormatting sqref="T271:Y271">
    <cfRule type="expression" dxfId="192" priority="193" stopIfTrue="1">
      <formula>AND($S271="○", TRIM($T271)="")</formula>
    </cfRule>
  </conditionalFormatting>
  <conditionalFormatting sqref="S272">
    <cfRule type="expression" dxfId="191" priority="192" stopIfTrue="1">
      <formula>希望&lt;&gt;0</formula>
    </cfRule>
  </conditionalFormatting>
  <conditionalFormatting sqref="T272:Y272">
    <cfRule type="expression" dxfId="190" priority="191" stopIfTrue="1">
      <formula>AND($S272="○", TRIM($T272)="")</formula>
    </cfRule>
  </conditionalFormatting>
  <conditionalFormatting sqref="S273">
    <cfRule type="expression" dxfId="189" priority="190" stopIfTrue="1">
      <formula>希望&lt;&gt;0</formula>
    </cfRule>
  </conditionalFormatting>
  <conditionalFormatting sqref="T273:Y273">
    <cfRule type="expression" dxfId="188" priority="189" stopIfTrue="1">
      <formula>AND($S273="○", TRIM($T273)="")</formula>
    </cfRule>
  </conditionalFormatting>
  <conditionalFormatting sqref="S274">
    <cfRule type="expression" dxfId="187" priority="188" stopIfTrue="1">
      <formula>希望&lt;&gt;0</formula>
    </cfRule>
  </conditionalFormatting>
  <conditionalFormatting sqref="T274:Y274">
    <cfRule type="expression" dxfId="186" priority="187" stopIfTrue="1">
      <formula>AND($S274="○", TRIM($T274)="")</formula>
    </cfRule>
  </conditionalFormatting>
  <conditionalFormatting sqref="S275">
    <cfRule type="expression" dxfId="185" priority="186" stopIfTrue="1">
      <formula>希望&lt;&gt;0</formula>
    </cfRule>
  </conditionalFormatting>
  <conditionalFormatting sqref="T275:Y275">
    <cfRule type="expression" dxfId="184" priority="185" stopIfTrue="1">
      <formula>AND($S275="○", TRIM($T275)="")</formula>
    </cfRule>
  </conditionalFormatting>
  <conditionalFormatting sqref="S276">
    <cfRule type="expression" dxfId="183" priority="184" stopIfTrue="1">
      <formula>希望&lt;&gt;0</formula>
    </cfRule>
  </conditionalFormatting>
  <conditionalFormatting sqref="T276:Y276">
    <cfRule type="expression" dxfId="182" priority="183" stopIfTrue="1">
      <formula>AND($S276="○", TRIM($T276)="")</formula>
    </cfRule>
  </conditionalFormatting>
  <conditionalFormatting sqref="S277">
    <cfRule type="expression" dxfId="181" priority="182" stopIfTrue="1">
      <formula>希望&lt;&gt;0</formula>
    </cfRule>
  </conditionalFormatting>
  <conditionalFormatting sqref="T277:Y277">
    <cfRule type="expression" dxfId="180" priority="181" stopIfTrue="1">
      <formula>AND($S277="○", TRIM($T277)="")</formula>
    </cfRule>
  </conditionalFormatting>
  <conditionalFormatting sqref="S278">
    <cfRule type="expression" dxfId="179" priority="180" stopIfTrue="1">
      <formula>希望&lt;&gt;0</formula>
    </cfRule>
  </conditionalFormatting>
  <conditionalFormatting sqref="T278:Y278">
    <cfRule type="expression" dxfId="178" priority="179" stopIfTrue="1">
      <formula>AND($S278="○", TRIM($T278)="")</formula>
    </cfRule>
  </conditionalFormatting>
  <conditionalFormatting sqref="S279">
    <cfRule type="expression" dxfId="177" priority="178" stopIfTrue="1">
      <formula>希望&lt;&gt;0</formula>
    </cfRule>
  </conditionalFormatting>
  <conditionalFormatting sqref="T279:Y279">
    <cfRule type="expression" dxfId="176" priority="177" stopIfTrue="1">
      <formula>AND($S279="○", TRIM($T279)="")</formula>
    </cfRule>
  </conditionalFormatting>
  <conditionalFormatting sqref="S280">
    <cfRule type="expression" dxfId="175" priority="176" stopIfTrue="1">
      <formula>希望&lt;&gt;0</formula>
    </cfRule>
  </conditionalFormatting>
  <conditionalFormatting sqref="T280:Y280">
    <cfRule type="expression" dxfId="174" priority="175" stopIfTrue="1">
      <formula>AND($S280="○", TRIM($T280)="")</formula>
    </cfRule>
  </conditionalFormatting>
  <conditionalFormatting sqref="S281">
    <cfRule type="expression" dxfId="173" priority="174" stopIfTrue="1">
      <formula>希望&lt;&gt;0</formula>
    </cfRule>
  </conditionalFormatting>
  <conditionalFormatting sqref="T281:Y281">
    <cfRule type="expression" dxfId="172" priority="173" stopIfTrue="1">
      <formula>AND($S281="○", TRIM($T281)="")</formula>
    </cfRule>
  </conditionalFormatting>
  <conditionalFormatting sqref="S282">
    <cfRule type="expression" dxfId="171" priority="172" stopIfTrue="1">
      <formula>希望&lt;&gt;0</formula>
    </cfRule>
  </conditionalFormatting>
  <conditionalFormatting sqref="T282:Y282">
    <cfRule type="expression" dxfId="170" priority="171" stopIfTrue="1">
      <formula>AND($S282="○", TRIM($T282)="")</formula>
    </cfRule>
  </conditionalFormatting>
  <conditionalFormatting sqref="S283">
    <cfRule type="expression" dxfId="169" priority="170" stopIfTrue="1">
      <formula>希望&lt;&gt;0</formula>
    </cfRule>
  </conditionalFormatting>
  <conditionalFormatting sqref="T283:Y283">
    <cfRule type="expression" dxfId="168" priority="169" stopIfTrue="1">
      <formula>AND($S283="○", TRIM($T283)="")</formula>
    </cfRule>
  </conditionalFormatting>
  <conditionalFormatting sqref="S284">
    <cfRule type="expression" dxfId="167" priority="168" stopIfTrue="1">
      <formula>希望&lt;&gt;0</formula>
    </cfRule>
  </conditionalFormatting>
  <conditionalFormatting sqref="T284:Y284">
    <cfRule type="expression" dxfId="166" priority="167" stopIfTrue="1">
      <formula>AND($S284="○", TRIM($T284)="")</formula>
    </cfRule>
  </conditionalFormatting>
  <conditionalFormatting sqref="S285">
    <cfRule type="expression" dxfId="165" priority="166" stopIfTrue="1">
      <formula>希望&lt;&gt;0</formula>
    </cfRule>
  </conditionalFormatting>
  <conditionalFormatting sqref="T285:Y285">
    <cfRule type="expression" dxfId="164" priority="165" stopIfTrue="1">
      <formula>AND($S285="○", TRIM($T285)="")</formula>
    </cfRule>
  </conditionalFormatting>
  <conditionalFormatting sqref="S286">
    <cfRule type="expression" dxfId="163" priority="164" stopIfTrue="1">
      <formula>希望&lt;&gt;0</formula>
    </cfRule>
  </conditionalFormatting>
  <conditionalFormatting sqref="T286:Y286">
    <cfRule type="expression" dxfId="162" priority="163" stopIfTrue="1">
      <formula>AND($S286="○", TRIM($T286)="")</formula>
    </cfRule>
  </conditionalFormatting>
  <conditionalFormatting sqref="S287">
    <cfRule type="expression" dxfId="161" priority="162" stopIfTrue="1">
      <formula>希望&lt;&gt;0</formula>
    </cfRule>
  </conditionalFormatting>
  <conditionalFormatting sqref="T287:Y287">
    <cfRule type="expression" dxfId="160" priority="161" stopIfTrue="1">
      <formula>AND($S287="○", TRIM($T287)="")</formula>
    </cfRule>
  </conditionalFormatting>
  <conditionalFormatting sqref="S288">
    <cfRule type="expression" dxfId="159" priority="160" stopIfTrue="1">
      <formula>希望&lt;&gt;0</formula>
    </cfRule>
  </conditionalFormatting>
  <conditionalFormatting sqref="T288:Y288">
    <cfRule type="expression" dxfId="158" priority="159" stopIfTrue="1">
      <formula>AND($S288="○", TRIM($T288)="")</formula>
    </cfRule>
  </conditionalFormatting>
  <conditionalFormatting sqref="S289">
    <cfRule type="expression" dxfId="157" priority="158" stopIfTrue="1">
      <formula>希望&lt;&gt;0</formula>
    </cfRule>
  </conditionalFormatting>
  <conditionalFormatting sqref="T289:Y289">
    <cfRule type="expression" dxfId="156" priority="157" stopIfTrue="1">
      <formula>AND($S289="○", TRIM($T289)="")</formula>
    </cfRule>
  </conditionalFormatting>
  <conditionalFormatting sqref="S294">
    <cfRule type="expression" dxfId="155" priority="156" stopIfTrue="1">
      <formula>希望&lt;&gt;0</formula>
    </cfRule>
  </conditionalFormatting>
  <conditionalFormatting sqref="T294:Y294">
    <cfRule type="expression" dxfId="154" priority="155" stopIfTrue="1">
      <formula>AND($S294="○", TRIM($T294)="")</formula>
    </cfRule>
  </conditionalFormatting>
  <conditionalFormatting sqref="S295">
    <cfRule type="expression" dxfId="153" priority="154" stopIfTrue="1">
      <formula>希望&lt;&gt;0</formula>
    </cfRule>
  </conditionalFormatting>
  <conditionalFormatting sqref="T295:Y295">
    <cfRule type="expression" dxfId="152" priority="153" stopIfTrue="1">
      <formula>AND($S295="○", TRIM($T295)="")</formula>
    </cfRule>
  </conditionalFormatting>
  <conditionalFormatting sqref="S296">
    <cfRule type="expression" dxfId="151" priority="152" stopIfTrue="1">
      <formula>希望&lt;&gt;0</formula>
    </cfRule>
  </conditionalFormatting>
  <conditionalFormatting sqref="T296:Y296">
    <cfRule type="expression" dxfId="150" priority="151" stopIfTrue="1">
      <formula>AND($S296="○", TRIM($T296)="")</formula>
    </cfRule>
  </conditionalFormatting>
  <conditionalFormatting sqref="S297">
    <cfRule type="expression" dxfId="149" priority="150" stopIfTrue="1">
      <formula>希望&lt;&gt;0</formula>
    </cfRule>
  </conditionalFormatting>
  <conditionalFormatting sqref="T297:Y297">
    <cfRule type="expression" dxfId="148" priority="149" stopIfTrue="1">
      <formula>AND($S297="○", TRIM($T297)="")</formula>
    </cfRule>
  </conditionalFormatting>
  <conditionalFormatting sqref="S298">
    <cfRule type="expression" dxfId="147" priority="148" stopIfTrue="1">
      <formula>希望&lt;&gt;0</formula>
    </cfRule>
  </conditionalFormatting>
  <conditionalFormatting sqref="T298:Y298">
    <cfRule type="expression" dxfId="146" priority="147" stopIfTrue="1">
      <formula>AND($S298="○", TRIM($T298)="")</formula>
    </cfRule>
  </conditionalFormatting>
  <conditionalFormatting sqref="S299">
    <cfRule type="expression" dxfId="145" priority="146" stopIfTrue="1">
      <formula>希望&lt;&gt;0</formula>
    </cfRule>
  </conditionalFormatting>
  <conditionalFormatting sqref="T299:Y299">
    <cfRule type="expression" dxfId="144" priority="145" stopIfTrue="1">
      <formula>AND($S299="○", TRIM($T299)="")</formula>
    </cfRule>
  </conditionalFormatting>
  <conditionalFormatting sqref="S300">
    <cfRule type="expression" dxfId="143" priority="144" stopIfTrue="1">
      <formula>希望&lt;&gt;0</formula>
    </cfRule>
  </conditionalFormatting>
  <conditionalFormatting sqref="T300:Y300">
    <cfRule type="expression" dxfId="142" priority="143" stopIfTrue="1">
      <formula>AND($S300="○", TRIM($T300)="")</formula>
    </cfRule>
  </conditionalFormatting>
  <conditionalFormatting sqref="S301">
    <cfRule type="expression" dxfId="141" priority="142" stopIfTrue="1">
      <formula>希望&lt;&gt;0</formula>
    </cfRule>
  </conditionalFormatting>
  <conditionalFormatting sqref="T301:Y301">
    <cfRule type="expression" dxfId="140" priority="141" stopIfTrue="1">
      <formula>AND($S301="○", TRIM($T301)="")</formula>
    </cfRule>
  </conditionalFormatting>
  <conditionalFormatting sqref="S302">
    <cfRule type="expression" dxfId="139" priority="140" stopIfTrue="1">
      <formula>希望&lt;&gt;0</formula>
    </cfRule>
  </conditionalFormatting>
  <conditionalFormatting sqref="T302:Y302">
    <cfRule type="expression" dxfId="138" priority="139" stopIfTrue="1">
      <formula>AND($S302="○", TRIM($T302)="")</formula>
    </cfRule>
  </conditionalFormatting>
  <conditionalFormatting sqref="S303">
    <cfRule type="expression" dxfId="137" priority="138" stopIfTrue="1">
      <formula>希望&lt;&gt;0</formula>
    </cfRule>
  </conditionalFormatting>
  <conditionalFormatting sqref="T303:Y303">
    <cfRule type="expression" dxfId="136" priority="137" stopIfTrue="1">
      <formula>AND($S303="○", TRIM($T303)="")</formula>
    </cfRule>
  </conditionalFormatting>
  <conditionalFormatting sqref="S304">
    <cfRule type="expression" dxfId="135" priority="136" stopIfTrue="1">
      <formula>希望&lt;&gt;0</formula>
    </cfRule>
  </conditionalFormatting>
  <conditionalFormatting sqref="T304:Y304">
    <cfRule type="expression" dxfId="134" priority="135" stopIfTrue="1">
      <formula>AND($S304="○", TRIM($T304)="")</formula>
    </cfRule>
  </conditionalFormatting>
  <conditionalFormatting sqref="S305">
    <cfRule type="expression" dxfId="133" priority="134" stopIfTrue="1">
      <formula>希望&lt;&gt;0</formula>
    </cfRule>
  </conditionalFormatting>
  <conditionalFormatting sqref="T305:Y305">
    <cfRule type="expression" dxfId="132" priority="133" stopIfTrue="1">
      <formula>AND($S305="○", TRIM($T305)="")</formula>
    </cfRule>
  </conditionalFormatting>
  <conditionalFormatting sqref="S306">
    <cfRule type="expression" dxfId="131" priority="132" stopIfTrue="1">
      <formula>希望&lt;&gt;0</formula>
    </cfRule>
  </conditionalFormatting>
  <conditionalFormatting sqref="T306:Y306">
    <cfRule type="expression" dxfId="130" priority="131" stopIfTrue="1">
      <formula>AND($S306="○", TRIM($T306)="")</formula>
    </cfRule>
  </conditionalFormatting>
  <conditionalFormatting sqref="S307">
    <cfRule type="expression" dxfId="129" priority="130" stopIfTrue="1">
      <formula>希望&lt;&gt;0</formula>
    </cfRule>
  </conditionalFormatting>
  <conditionalFormatting sqref="T307:Y307">
    <cfRule type="expression" dxfId="128" priority="129" stopIfTrue="1">
      <formula>AND($S307="○", TRIM($T307)="")</formula>
    </cfRule>
  </conditionalFormatting>
  <conditionalFormatting sqref="S308">
    <cfRule type="expression" dxfId="127" priority="128" stopIfTrue="1">
      <formula>希望&lt;&gt;0</formula>
    </cfRule>
  </conditionalFormatting>
  <conditionalFormatting sqref="T308:Y308">
    <cfRule type="expression" dxfId="126" priority="127" stopIfTrue="1">
      <formula>AND($S308="○", TRIM($T308)="")</formula>
    </cfRule>
  </conditionalFormatting>
  <conditionalFormatting sqref="S309">
    <cfRule type="expression" dxfId="125" priority="126" stopIfTrue="1">
      <formula>希望&lt;&gt;0</formula>
    </cfRule>
  </conditionalFormatting>
  <conditionalFormatting sqref="T309:Y309">
    <cfRule type="expression" dxfId="124" priority="125" stopIfTrue="1">
      <formula>AND($S309="○", TRIM($T309)="")</formula>
    </cfRule>
  </conditionalFormatting>
  <conditionalFormatting sqref="S310">
    <cfRule type="expression" dxfId="123" priority="124" stopIfTrue="1">
      <formula>希望&lt;&gt;0</formula>
    </cfRule>
  </conditionalFormatting>
  <conditionalFormatting sqref="T310:Y310">
    <cfRule type="expression" dxfId="122" priority="123" stopIfTrue="1">
      <formula>AND($S310="○", TRIM($T310)="")</formula>
    </cfRule>
  </conditionalFormatting>
  <conditionalFormatting sqref="S311">
    <cfRule type="expression" dxfId="121" priority="122" stopIfTrue="1">
      <formula>希望&lt;&gt;0</formula>
    </cfRule>
  </conditionalFormatting>
  <conditionalFormatting sqref="T311:Y311">
    <cfRule type="expression" dxfId="120" priority="121" stopIfTrue="1">
      <formula>AND($S311="○", TRIM($T311)="")</formula>
    </cfRule>
  </conditionalFormatting>
  <conditionalFormatting sqref="S312">
    <cfRule type="expression" dxfId="119" priority="120" stopIfTrue="1">
      <formula>希望&lt;&gt;0</formula>
    </cfRule>
  </conditionalFormatting>
  <conditionalFormatting sqref="T312:Y312">
    <cfRule type="expression" dxfId="118" priority="119" stopIfTrue="1">
      <formula>AND($S312="○", TRIM($T312)="")</formula>
    </cfRule>
  </conditionalFormatting>
  <conditionalFormatting sqref="S313">
    <cfRule type="expression" dxfId="117" priority="118" stopIfTrue="1">
      <formula>希望&lt;&gt;0</formula>
    </cfRule>
  </conditionalFormatting>
  <conditionalFormatting sqref="T313:Y313">
    <cfRule type="expression" dxfId="116" priority="117" stopIfTrue="1">
      <formula>AND($S313="○", TRIM($T313)="")</formula>
    </cfRule>
  </conditionalFormatting>
  <conditionalFormatting sqref="S314">
    <cfRule type="expression" dxfId="115" priority="116" stopIfTrue="1">
      <formula>希望&lt;&gt;0</formula>
    </cfRule>
  </conditionalFormatting>
  <conditionalFormatting sqref="T314:Y314">
    <cfRule type="expression" dxfId="114" priority="115" stopIfTrue="1">
      <formula>AND($S314="○", TRIM($T314)="")</formula>
    </cfRule>
  </conditionalFormatting>
  <conditionalFormatting sqref="S315">
    <cfRule type="expression" dxfId="113" priority="114" stopIfTrue="1">
      <formula>希望&lt;&gt;0</formula>
    </cfRule>
  </conditionalFormatting>
  <conditionalFormatting sqref="T315:Y315">
    <cfRule type="expression" dxfId="112" priority="113" stopIfTrue="1">
      <formula>AND($S315="○", TRIM($T315)="")</formula>
    </cfRule>
  </conditionalFormatting>
  <conditionalFormatting sqref="S316">
    <cfRule type="expression" dxfId="111" priority="112" stopIfTrue="1">
      <formula>希望&lt;&gt;0</formula>
    </cfRule>
  </conditionalFormatting>
  <conditionalFormatting sqref="T316:Y316">
    <cfRule type="expression" dxfId="110" priority="111" stopIfTrue="1">
      <formula>AND($S316="○", TRIM($T316)="")</formula>
    </cfRule>
  </conditionalFormatting>
  <conditionalFormatting sqref="S317">
    <cfRule type="expression" dxfId="109" priority="110" stopIfTrue="1">
      <formula>希望&lt;&gt;0</formula>
    </cfRule>
  </conditionalFormatting>
  <conditionalFormatting sqref="T317:Y317">
    <cfRule type="expression" dxfId="108" priority="109" stopIfTrue="1">
      <formula>AND($S317="○", TRIM($T317)="")</formula>
    </cfRule>
  </conditionalFormatting>
  <conditionalFormatting sqref="S318">
    <cfRule type="expression" dxfId="107" priority="108" stopIfTrue="1">
      <formula>希望&lt;&gt;0</formula>
    </cfRule>
  </conditionalFormatting>
  <conditionalFormatting sqref="T318:Y318">
    <cfRule type="expression" dxfId="106" priority="107" stopIfTrue="1">
      <formula>AND($S318="○", TRIM($T318)="")</formula>
    </cfRule>
  </conditionalFormatting>
  <conditionalFormatting sqref="S319">
    <cfRule type="expression" dxfId="105" priority="106" stopIfTrue="1">
      <formula>希望&lt;&gt;0</formula>
    </cfRule>
  </conditionalFormatting>
  <conditionalFormatting sqref="T319:Y319">
    <cfRule type="expression" dxfId="104" priority="105" stopIfTrue="1">
      <formula>AND($S319="○", TRIM($T319)="")</formula>
    </cfRule>
  </conditionalFormatting>
  <conditionalFormatting sqref="S320">
    <cfRule type="expression" dxfId="103" priority="104" stopIfTrue="1">
      <formula>希望&lt;&gt;0</formula>
    </cfRule>
  </conditionalFormatting>
  <conditionalFormatting sqref="T320:Y320">
    <cfRule type="expression" dxfId="102" priority="103" stopIfTrue="1">
      <formula>AND($S320="○", TRIM($T320)="")</formula>
    </cfRule>
  </conditionalFormatting>
  <conditionalFormatting sqref="S321">
    <cfRule type="expression" dxfId="101" priority="102" stopIfTrue="1">
      <formula>希望&lt;&gt;0</formula>
    </cfRule>
  </conditionalFormatting>
  <conditionalFormatting sqref="T321:Y321">
    <cfRule type="expression" dxfId="100" priority="101" stopIfTrue="1">
      <formula>AND($S321="○", TRIM($T321)="")</formula>
    </cfRule>
  </conditionalFormatting>
  <conditionalFormatting sqref="S322">
    <cfRule type="expression" dxfId="99" priority="100" stopIfTrue="1">
      <formula>希望&lt;&gt;0</formula>
    </cfRule>
  </conditionalFormatting>
  <conditionalFormatting sqref="T322:Y322">
    <cfRule type="expression" dxfId="98" priority="99" stopIfTrue="1">
      <formula>AND($S322="○", TRIM($T322)="")</formula>
    </cfRule>
  </conditionalFormatting>
  <conditionalFormatting sqref="S323">
    <cfRule type="expression" dxfId="97" priority="98" stopIfTrue="1">
      <formula>希望&lt;&gt;0</formula>
    </cfRule>
  </conditionalFormatting>
  <conditionalFormatting sqref="T323:Y323">
    <cfRule type="expression" dxfId="96" priority="97" stopIfTrue="1">
      <formula>AND($S323="○", TRIM($T323)="")</formula>
    </cfRule>
  </conditionalFormatting>
  <conditionalFormatting sqref="S324">
    <cfRule type="expression" dxfId="95" priority="96" stopIfTrue="1">
      <formula>希望&lt;&gt;0</formula>
    </cfRule>
  </conditionalFormatting>
  <conditionalFormatting sqref="T324:Y324">
    <cfRule type="expression" dxfId="94" priority="95" stopIfTrue="1">
      <formula>AND($S324="○", TRIM($T324)="")</formula>
    </cfRule>
  </conditionalFormatting>
  <conditionalFormatting sqref="S325">
    <cfRule type="expression" dxfId="93" priority="94" stopIfTrue="1">
      <formula>希望&lt;&gt;0</formula>
    </cfRule>
  </conditionalFormatting>
  <conditionalFormatting sqref="T325:Y325">
    <cfRule type="expression" dxfId="92" priority="93" stopIfTrue="1">
      <formula>AND($S325="○", TRIM($T325)="")</formula>
    </cfRule>
  </conditionalFormatting>
  <conditionalFormatting sqref="S326">
    <cfRule type="expression" dxfId="91" priority="92" stopIfTrue="1">
      <formula>希望&lt;&gt;0</formula>
    </cfRule>
  </conditionalFormatting>
  <conditionalFormatting sqref="T326:Y326">
    <cfRule type="expression" dxfId="90" priority="91" stopIfTrue="1">
      <formula>AND($S326="○", TRIM($T326)="")</formula>
    </cfRule>
  </conditionalFormatting>
  <conditionalFormatting sqref="S327">
    <cfRule type="expression" dxfId="89" priority="90" stopIfTrue="1">
      <formula>希望&lt;&gt;0</formula>
    </cfRule>
  </conditionalFormatting>
  <conditionalFormatting sqref="T327:Y327">
    <cfRule type="expression" dxfId="88" priority="89" stopIfTrue="1">
      <formula>AND($S327="○", TRIM($T327)="")</formula>
    </cfRule>
  </conditionalFormatting>
  <conditionalFormatting sqref="S328">
    <cfRule type="expression" dxfId="87" priority="88" stopIfTrue="1">
      <formula>希望&lt;&gt;0</formula>
    </cfRule>
  </conditionalFormatting>
  <conditionalFormatting sqref="T328:Y328">
    <cfRule type="expression" dxfId="86" priority="87" stopIfTrue="1">
      <formula>AND($S328="○", TRIM($T328)="")</formula>
    </cfRule>
  </conditionalFormatting>
  <conditionalFormatting sqref="S329">
    <cfRule type="expression" dxfId="85" priority="86" stopIfTrue="1">
      <formula>希望&lt;&gt;0</formula>
    </cfRule>
  </conditionalFormatting>
  <conditionalFormatting sqref="T329:Y329">
    <cfRule type="expression" dxfId="84" priority="85" stopIfTrue="1">
      <formula>AND($S329="○", TRIM($T329)="")</formula>
    </cfRule>
  </conditionalFormatting>
  <conditionalFormatting sqref="S330">
    <cfRule type="expression" dxfId="83" priority="84" stopIfTrue="1">
      <formula>希望&lt;&gt;0</formula>
    </cfRule>
  </conditionalFormatting>
  <conditionalFormatting sqref="T330:Y330">
    <cfRule type="expression" dxfId="82" priority="83" stopIfTrue="1">
      <formula>AND($S330="○", TRIM($T330)="")</formula>
    </cfRule>
  </conditionalFormatting>
  <conditionalFormatting sqref="S331">
    <cfRule type="expression" dxfId="81" priority="82" stopIfTrue="1">
      <formula>希望&lt;&gt;0</formula>
    </cfRule>
  </conditionalFormatting>
  <conditionalFormatting sqref="T331:Y331">
    <cfRule type="expression" dxfId="80" priority="81" stopIfTrue="1">
      <formula>AND($S331="○", TRIM($T331)="")</formula>
    </cfRule>
  </conditionalFormatting>
  <conditionalFormatting sqref="S332">
    <cfRule type="expression" dxfId="79" priority="80" stopIfTrue="1">
      <formula>希望&lt;&gt;0</formula>
    </cfRule>
  </conditionalFormatting>
  <conditionalFormatting sqref="T332:Y332">
    <cfRule type="expression" dxfId="78" priority="79" stopIfTrue="1">
      <formula>AND($S332="○", TRIM($T332)="")</formula>
    </cfRule>
  </conditionalFormatting>
  <conditionalFormatting sqref="S333">
    <cfRule type="expression" dxfId="77" priority="78" stopIfTrue="1">
      <formula>希望&lt;&gt;0</formula>
    </cfRule>
  </conditionalFormatting>
  <conditionalFormatting sqref="T333:Y333">
    <cfRule type="expression" dxfId="76" priority="77" stopIfTrue="1">
      <formula>AND($S333="○", TRIM($T333)="")</formula>
    </cfRule>
  </conditionalFormatting>
  <conditionalFormatting sqref="S334">
    <cfRule type="expression" dxfId="75" priority="76" stopIfTrue="1">
      <formula>希望&lt;&gt;0</formula>
    </cfRule>
  </conditionalFormatting>
  <conditionalFormatting sqref="T334:Y334">
    <cfRule type="expression" dxfId="74" priority="75" stopIfTrue="1">
      <formula>AND($S334="○", TRIM($T334)="")</formula>
    </cfRule>
  </conditionalFormatting>
  <conditionalFormatting sqref="S335">
    <cfRule type="expression" dxfId="73" priority="74" stopIfTrue="1">
      <formula>希望&lt;&gt;0</formula>
    </cfRule>
  </conditionalFormatting>
  <conditionalFormatting sqref="T335:Y335">
    <cfRule type="expression" dxfId="72" priority="73" stopIfTrue="1">
      <formula>AND($S335="○", TRIM($T335)="")</formula>
    </cfRule>
  </conditionalFormatting>
  <conditionalFormatting sqref="S336">
    <cfRule type="expression" dxfId="71" priority="72" stopIfTrue="1">
      <formula>希望&lt;&gt;0</formula>
    </cfRule>
  </conditionalFormatting>
  <conditionalFormatting sqref="T336:Y336">
    <cfRule type="expression" dxfId="70" priority="71" stopIfTrue="1">
      <formula>AND($S336="○", TRIM($T336)="")</formula>
    </cfRule>
  </conditionalFormatting>
  <conditionalFormatting sqref="S337">
    <cfRule type="expression" dxfId="69" priority="70" stopIfTrue="1">
      <formula>希望&lt;&gt;0</formula>
    </cfRule>
  </conditionalFormatting>
  <conditionalFormatting sqref="T337:Y337">
    <cfRule type="expression" dxfId="68" priority="69" stopIfTrue="1">
      <formula>AND($S337="○", TRIM($T337)="")</formula>
    </cfRule>
  </conditionalFormatting>
  <conditionalFormatting sqref="S338">
    <cfRule type="expression" dxfId="67" priority="68" stopIfTrue="1">
      <formula>希望&lt;&gt;0</formula>
    </cfRule>
  </conditionalFormatting>
  <conditionalFormatting sqref="T338:Y338">
    <cfRule type="expression" dxfId="66" priority="67" stopIfTrue="1">
      <formula>AND($S338="○", TRIM($T338)="")</formula>
    </cfRule>
  </conditionalFormatting>
  <conditionalFormatting sqref="S339">
    <cfRule type="expression" dxfId="65" priority="66" stopIfTrue="1">
      <formula>希望&lt;&gt;0</formula>
    </cfRule>
  </conditionalFormatting>
  <conditionalFormatting sqref="T339:Y339">
    <cfRule type="expression" dxfId="64" priority="65" stopIfTrue="1">
      <formula>AND($S339="○", TRIM($T339)="")</formula>
    </cfRule>
  </conditionalFormatting>
  <conditionalFormatting sqref="S340">
    <cfRule type="expression" dxfId="63" priority="64" stopIfTrue="1">
      <formula>希望&lt;&gt;0</formula>
    </cfRule>
  </conditionalFormatting>
  <conditionalFormatting sqref="T340:Y340">
    <cfRule type="expression" dxfId="62" priority="63" stopIfTrue="1">
      <formula>AND($S340="○", TRIM($T340)="")</formula>
    </cfRule>
  </conditionalFormatting>
  <conditionalFormatting sqref="S341">
    <cfRule type="expression" dxfId="61" priority="62" stopIfTrue="1">
      <formula>希望&lt;&gt;0</formula>
    </cfRule>
  </conditionalFormatting>
  <conditionalFormatting sqref="T341:Y341">
    <cfRule type="expression" dxfId="60" priority="61" stopIfTrue="1">
      <formula>AND($S341="○", TRIM($T341)="")</formula>
    </cfRule>
  </conditionalFormatting>
  <conditionalFormatting sqref="S342">
    <cfRule type="expression" dxfId="59" priority="60" stopIfTrue="1">
      <formula>希望&lt;&gt;0</formula>
    </cfRule>
  </conditionalFormatting>
  <conditionalFormatting sqref="T342:Y342">
    <cfRule type="expression" dxfId="58" priority="59" stopIfTrue="1">
      <formula>AND($S342="○", TRIM($T342)="")</formula>
    </cfRule>
  </conditionalFormatting>
  <conditionalFormatting sqref="S343">
    <cfRule type="expression" dxfId="57" priority="58" stopIfTrue="1">
      <formula>希望&lt;&gt;0</formula>
    </cfRule>
  </conditionalFormatting>
  <conditionalFormatting sqref="T343:Y343">
    <cfRule type="expression" dxfId="56" priority="57" stopIfTrue="1">
      <formula>AND($S343="○", TRIM($T343)="")</formula>
    </cfRule>
  </conditionalFormatting>
  <conditionalFormatting sqref="S344">
    <cfRule type="expression" dxfId="55" priority="56" stopIfTrue="1">
      <formula>希望&lt;&gt;0</formula>
    </cfRule>
  </conditionalFormatting>
  <conditionalFormatting sqref="T344:Y344">
    <cfRule type="expression" dxfId="54" priority="55" stopIfTrue="1">
      <formula>AND($S344="○", TRIM($T344)="")</formula>
    </cfRule>
  </conditionalFormatting>
  <conditionalFormatting sqref="S345">
    <cfRule type="expression" dxfId="53" priority="54" stopIfTrue="1">
      <formula>希望&lt;&gt;0</formula>
    </cfRule>
  </conditionalFormatting>
  <conditionalFormatting sqref="T345:Y345">
    <cfRule type="expression" dxfId="52" priority="53" stopIfTrue="1">
      <formula>AND($S345="○", TRIM($T345)="")</formula>
    </cfRule>
  </conditionalFormatting>
  <conditionalFormatting sqref="S346">
    <cfRule type="expression" dxfId="51" priority="52" stopIfTrue="1">
      <formula>希望&lt;&gt;0</formula>
    </cfRule>
  </conditionalFormatting>
  <conditionalFormatting sqref="T346:Y346">
    <cfRule type="expression" dxfId="50" priority="51" stopIfTrue="1">
      <formula>AND($S346="○", TRIM($T346)="")</formula>
    </cfRule>
  </conditionalFormatting>
  <conditionalFormatting sqref="S347">
    <cfRule type="expression" dxfId="49" priority="50" stopIfTrue="1">
      <formula>希望&lt;&gt;0</formula>
    </cfRule>
  </conditionalFormatting>
  <conditionalFormatting sqref="T347:Y347">
    <cfRule type="expression" dxfId="48" priority="49" stopIfTrue="1">
      <formula>AND($S347="○", TRIM($T347)="")</formula>
    </cfRule>
  </conditionalFormatting>
  <conditionalFormatting sqref="S348">
    <cfRule type="expression" dxfId="47" priority="48" stopIfTrue="1">
      <formula>希望&lt;&gt;0</formula>
    </cfRule>
  </conditionalFormatting>
  <conditionalFormatting sqref="T348:Y348">
    <cfRule type="expression" dxfId="46" priority="47" stopIfTrue="1">
      <formula>AND($S348="○", TRIM($T348)="")</formula>
    </cfRule>
  </conditionalFormatting>
  <conditionalFormatting sqref="S349">
    <cfRule type="expression" dxfId="45" priority="46" stopIfTrue="1">
      <formula>希望&lt;&gt;0</formula>
    </cfRule>
  </conditionalFormatting>
  <conditionalFormatting sqref="T349:Y349">
    <cfRule type="expression" dxfId="44" priority="45" stopIfTrue="1">
      <formula>AND($S349="○", TRIM($T349)="")</formula>
    </cfRule>
  </conditionalFormatting>
  <conditionalFormatting sqref="S350">
    <cfRule type="expression" dxfId="43" priority="44" stopIfTrue="1">
      <formula>希望&lt;&gt;0</formula>
    </cfRule>
  </conditionalFormatting>
  <conditionalFormatting sqref="T350:Y350">
    <cfRule type="expression" dxfId="42" priority="43" stopIfTrue="1">
      <formula>AND($S350="○", TRIM($T350)="")</formula>
    </cfRule>
  </conditionalFormatting>
  <conditionalFormatting sqref="S351">
    <cfRule type="expression" dxfId="41" priority="42" stopIfTrue="1">
      <formula>希望&lt;&gt;0</formula>
    </cfRule>
  </conditionalFormatting>
  <conditionalFormatting sqref="T351:Y351">
    <cfRule type="expression" dxfId="40" priority="41" stopIfTrue="1">
      <formula>AND($S351="○", TRIM($T351)="")</formula>
    </cfRule>
  </conditionalFormatting>
  <conditionalFormatting sqref="S352">
    <cfRule type="expression" dxfId="39" priority="40" stopIfTrue="1">
      <formula>希望&lt;&gt;0</formula>
    </cfRule>
  </conditionalFormatting>
  <conditionalFormatting sqref="T352:Y352">
    <cfRule type="expression" dxfId="38" priority="39" stopIfTrue="1">
      <formula>AND($S352="○", TRIM($T352)="")</formula>
    </cfRule>
  </conditionalFormatting>
  <conditionalFormatting sqref="S353">
    <cfRule type="expression" dxfId="37" priority="38" stopIfTrue="1">
      <formula>希望&lt;&gt;0</formula>
    </cfRule>
  </conditionalFormatting>
  <conditionalFormatting sqref="T353:Y353">
    <cfRule type="expression" dxfId="36" priority="37" stopIfTrue="1">
      <formula>AND($S353="○", TRIM($T353)="")</formula>
    </cfRule>
  </conditionalFormatting>
  <conditionalFormatting sqref="S354">
    <cfRule type="expression" dxfId="35" priority="36" stopIfTrue="1">
      <formula>希望&lt;&gt;0</formula>
    </cfRule>
  </conditionalFormatting>
  <conditionalFormatting sqref="T354:Y354">
    <cfRule type="expression" dxfId="34" priority="35" stopIfTrue="1">
      <formula>AND($S354="○", TRIM($T354)="")</formula>
    </cfRule>
  </conditionalFormatting>
  <conditionalFormatting sqref="S355">
    <cfRule type="expression" dxfId="33" priority="34" stopIfTrue="1">
      <formula>希望&lt;&gt;0</formula>
    </cfRule>
  </conditionalFormatting>
  <conditionalFormatting sqref="T355:Y355">
    <cfRule type="expression" dxfId="32" priority="33" stopIfTrue="1">
      <formula>AND($S355="○", TRIM($T355)="")</formula>
    </cfRule>
  </conditionalFormatting>
  <conditionalFormatting sqref="S356">
    <cfRule type="expression" dxfId="31" priority="32" stopIfTrue="1">
      <formula>希望&lt;&gt;0</formula>
    </cfRule>
  </conditionalFormatting>
  <conditionalFormatting sqref="T356:Y356">
    <cfRule type="expression" dxfId="30" priority="31" stopIfTrue="1">
      <formula>AND($S356="○", TRIM($T356)="")</formula>
    </cfRule>
  </conditionalFormatting>
  <conditionalFormatting sqref="S357">
    <cfRule type="expression" dxfId="29" priority="30" stopIfTrue="1">
      <formula>希望&lt;&gt;0</formula>
    </cfRule>
  </conditionalFormatting>
  <conditionalFormatting sqref="T357:Y357">
    <cfRule type="expression" dxfId="28" priority="29" stopIfTrue="1">
      <formula>AND($S357="○", TRIM($T357)="")</formula>
    </cfRule>
  </conditionalFormatting>
  <conditionalFormatting sqref="S358">
    <cfRule type="expression" dxfId="27" priority="28" stopIfTrue="1">
      <formula>希望&lt;&gt;0</formula>
    </cfRule>
  </conditionalFormatting>
  <conditionalFormatting sqref="T358:Y358">
    <cfRule type="expression" dxfId="26" priority="27" stopIfTrue="1">
      <formula>AND($S358="○", TRIM($T358)="")</formula>
    </cfRule>
  </conditionalFormatting>
  <conditionalFormatting sqref="S359">
    <cfRule type="expression" dxfId="25" priority="26" stopIfTrue="1">
      <formula>希望&lt;&gt;0</formula>
    </cfRule>
  </conditionalFormatting>
  <conditionalFormatting sqref="T359:Y359">
    <cfRule type="expression" dxfId="24" priority="25" stopIfTrue="1">
      <formula>AND($S359="○", TRIM($T359)="")</formula>
    </cfRule>
  </conditionalFormatting>
  <conditionalFormatting sqref="S360">
    <cfRule type="expression" dxfId="23" priority="24" stopIfTrue="1">
      <formula>希望&lt;&gt;0</formula>
    </cfRule>
  </conditionalFormatting>
  <conditionalFormatting sqref="T360:Y360">
    <cfRule type="expression" dxfId="22" priority="23" stopIfTrue="1">
      <formula>AND($S360="○", TRIM($T360)="")</formula>
    </cfRule>
  </conditionalFormatting>
  <conditionalFormatting sqref="S361">
    <cfRule type="expression" dxfId="21" priority="22" stopIfTrue="1">
      <formula>希望&lt;&gt;0</formula>
    </cfRule>
  </conditionalFormatting>
  <conditionalFormatting sqref="T361:Y361">
    <cfRule type="expression" dxfId="20" priority="21" stopIfTrue="1">
      <formula>AND($S361="○", TRIM($T361)="")</formula>
    </cfRule>
  </conditionalFormatting>
  <conditionalFormatting sqref="S362">
    <cfRule type="expression" dxfId="19" priority="20" stopIfTrue="1">
      <formula>希望&lt;&gt;0</formula>
    </cfRule>
  </conditionalFormatting>
  <conditionalFormatting sqref="T362:Y362">
    <cfRule type="expression" dxfId="18" priority="19" stopIfTrue="1">
      <formula>AND($S362="○", TRIM($T362)="")</formula>
    </cfRule>
  </conditionalFormatting>
  <conditionalFormatting sqref="S363">
    <cfRule type="expression" dxfId="17" priority="18" stopIfTrue="1">
      <formula>希望&lt;&gt;0</formula>
    </cfRule>
  </conditionalFormatting>
  <conditionalFormatting sqref="T363:Y363">
    <cfRule type="expression" dxfId="16" priority="17" stopIfTrue="1">
      <formula>AND($S363="○", TRIM($T363)="")</formula>
    </cfRule>
  </conditionalFormatting>
  <conditionalFormatting sqref="S364">
    <cfRule type="expression" dxfId="15" priority="16" stopIfTrue="1">
      <formula>希望&lt;&gt;0</formula>
    </cfRule>
  </conditionalFormatting>
  <conditionalFormatting sqref="T364:Y364">
    <cfRule type="expression" dxfId="14" priority="15" stopIfTrue="1">
      <formula>AND($S364="○", TRIM($T364)="")</formula>
    </cfRule>
  </conditionalFormatting>
  <conditionalFormatting sqref="S365">
    <cfRule type="expression" dxfId="13" priority="14" stopIfTrue="1">
      <formula>希望&lt;&gt;0</formula>
    </cfRule>
  </conditionalFormatting>
  <conditionalFormatting sqref="T365:Y365">
    <cfRule type="expression" dxfId="12" priority="13" stopIfTrue="1">
      <formula>AND($S365="○", TRIM($T365)="")</formula>
    </cfRule>
  </conditionalFormatting>
  <conditionalFormatting sqref="S366">
    <cfRule type="expression" dxfId="11" priority="12" stopIfTrue="1">
      <formula>希望&lt;&gt;0</formula>
    </cfRule>
  </conditionalFormatting>
  <conditionalFormatting sqref="T366:Y366">
    <cfRule type="expression" dxfId="10" priority="11" stopIfTrue="1">
      <formula>AND($S366="○", TRIM($T366)="")</formula>
    </cfRule>
  </conditionalFormatting>
  <conditionalFormatting sqref="S367">
    <cfRule type="expression" dxfId="9" priority="10" stopIfTrue="1">
      <formula>希望&lt;&gt;0</formula>
    </cfRule>
  </conditionalFormatting>
  <conditionalFormatting sqref="T367:Y367">
    <cfRule type="expression" dxfId="8" priority="9" stopIfTrue="1">
      <formula>AND($S367="○", TRIM($T367)="")</formula>
    </cfRule>
  </conditionalFormatting>
  <conditionalFormatting sqref="S368">
    <cfRule type="expression" dxfId="7" priority="8" stopIfTrue="1">
      <formula>希望&lt;&gt;0</formula>
    </cfRule>
  </conditionalFormatting>
  <conditionalFormatting sqref="T368:Y368">
    <cfRule type="expression" dxfId="6" priority="7" stopIfTrue="1">
      <formula>AND($S368="○", TRIM($T368)="")</formula>
    </cfRule>
  </conditionalFormatting>
  <conditionalFormatting sqref="S369">
    <cfRule type="expression" dxfId="5" priority="6" stopIfTrue="1">
      <formula>希望&lt;&gt;0</formula>
    </cfRule>
  </conditionalFormatting>
  <conditionalFormatting sqref="T369:Y369">
    <cfRule type="expression" dxfId="4" priority="5" stopIfTrue="1">
      <formula>AND($S369="○", TRIM($T369)="")</formula>
    </cfRule>
  </conditionalFormatting>
  <conditionalFormatting sqref="S370">
    <cfRule type="expression" dxfId="3" priority="4" stopIfTrue="1">
      <formula>希望&lt;&gt;0</formula>
    </cfRule>
  </conditionalFormatting>
  <conditionalFormatting sqref="T370:Y370">
    <cfRule type="expression" dxfId="2" priority="3" stopIfTrue="1">
      <formula>AND($S370="○", TRIM($T370)="")</formula>
    </cfRule>
  </conditionalFormatting>
  <conditionalFormatting sqref="I378:M378">
    <cfRule type="expression" dxfId="1" priority="2" stopIfTrue="1">
      <formula>$A378&lt;&gt;0</formula>
    </cfRule>
  </conditionalFormatting>
  <conditionalFormatting sqref="E384:F384">
    <cfRule type="expression" dxfId="0" priority="1" stopIfTrue="1">
      <formula>$A384&lt;&gt;0</formula>
    </cfRule>
  </conditionalFormatting>
  <dataValidations count="407">
    <dataValidation type="whole" imeMode="halfAlpha" allowBlank="1" showInputMessage="1" showErrorMessage="1" error="7桁の数字を入力してください" sqref="I20:M20" xr:uid="{B8AABBBB-539E-440C-ACE3-1184DEEC1D0A}">
      <formula1>0</formula1>
      <formula2>9999999</formula2>
    </dataValidation>
    <dataValidation errorStyle="warning" imeMode="hiragana" allowBlank="1" showInputMessage="1" showErrorMessage="1" sqref="I22:Y22" xr:uid="{0EAC9651-F0CD-4A97-AE32-E24F905C031E}"/>
    <dataValidation errorStyle="warning" imeMode="fullKatakana" allowBlank="1" showInputMessage="1" showErrorMessage="1" sqref="I24:Y24" xr:uid="{1B22D848-C110-4FC9-B464-F10F6062CA08}"/>
    <dataValidation errorStyle="warning" imeMode="hiragana" allowBlank="1" showInputMessage="1" showErrorMessage="1" sqref="I26:Y26" xr:uid="{62D3A89C-F4AF-4733-9B3E-5C793396A435}"/>
    <dataValidation errorStyle="warning" imeMode="hiragana" allowBlank="1" showInputMessage="1" showErrorMessage="1" sqref="I28:Y28" xr:uid="{B7F50073-2B54-469F-B5CF-3CED6AECAC3A}"/>
    <dataValidation errorStyle="warning" imeMode="fullKatakana" allowBlank="1" showInputMessage="1" showErrorMessage="1" sqref="I30:Y30" xr:uid="{CADD2A6F-9EC1-4D09-AA77-3E8FAF471456}"/>
    <dataValidation errorStyle="warning" imeMode="hiragana" allowBlank="1" showInputMessage="1" showErrorMessage="1" sqref="I32:Y32" xr:uid="{765132EF-6C44-47BC-88F0-86C1E8F9EA39}"/>
    <dataValidation errorStyle="warning" imeMode="halfAlpha" allowBlank="1" showInputMessage="1" showErrorMessage="1" sqref="I34:M34" xr:uid="{BCECCBFB-A5B9-4FA7-99C5-B7EE551AEA75}"/>
    <dataValidation errorStyle="warning" imeMode="halfAlpha" allowBlank="1" showInputMessage="1" showErrorMessage="1" sqref="P34" xr:uid="{7FFEAB78-22DF-4BE0-B3B7-1FB8D4BC0721}"/>
    <dataValidation errorStyle="warning" imeMode="halfAlpha" allowBlank="1" showInputMessage="1" showErrorMessage="1" sqref="I36:M36" xr:uid="{D0A87712-541B-454E-B113-6E360E214293}"/>
    <dataValidation errorStyle="warning" imeMode="halfAlpha" allowBlank="1" showInputMessage="1" showErrorMessage="1" sqref="I38:Y38" xr:uid="{17DD258A-23DA-4232-A8AC-12C61321CC6C}"/>
    <dataValidation type="list" imeMode="halfAlpha" allowBlank="1" showInputMessage="1" showErrorMessage="1" error="リストから選択してください" sqref="I40:M40" xr:uid="{81B7913E-BFC7-48C2-97C1-49D6A0663546}">
      <formula1>"一致する,一致しない"</formula1>
    </dataValidation>
    <dataValidation type="list" imeMode="halfAlpha" allowBlank="1" showInputMessage="1" showErrorMessage="1" error="リストから選択してください" sqref="I63:M63" xr:uid="{8C57F4E2-5DBD-45A8-B90D-DCADBAA7CF69}">
      <formula1>"しない,する"</formula1>
    </dataValidation>
    <dataValidation type="whole" imeMode="halfAlpha" allowBlank="1" showInputMessage="1" showErrorMessage="1" error="7桁の数字を入力してください" sqref="I69:M69" xr:uid="{9A8774E7-317E-4016-B231-718E4BA4EE71}">
      <formula1>0</formula1>
      <formula2>9999999</formula2>
    </dataValidation>
    <dataValidation errorStyle="warning" imeMode="hiragana" allowBlank="1" showInputMessage="1" showErrorMessage="1" sqref="I71:Y71" xr:uid="{42885881-EB86-4956-963F-B03802909A4E}"/>
    <dataValidation errorStyle="warning" imeMode="fullKatakana" allowBlank="1" showInputMessage="1" showErrorMessage="1" sqref="I73:Y73" xr:uid="{71125128-6836-43E0-955C-6F8B69572C84}"/>
    <dataValidation errorStyle="warning" imeMode="hiragana" allowBlank="1" showInputMessage="1" showErrorMessage="1" sqref="I75:Y75" xr:uid="{58E669AC-6F28-4381-8B0A-53096D1ACE1C}"/>
    <dataValidation errorStyle="warning" imeMode="hiragana" allowBlank="1" showInputMessage="1" showErrorMessage="1" sqref="I77:Y77" xr:uid="{FB3862D9-365B-45F5-869A-C4991E17EC0D}"/>
    <dataValidation errorStyle="warning" imeMode="fullKatakana" allowBlank="1" showInputMessage="1" showErrorMessage="1" sqref="I79:Y79" xr:uid="{7494AD9C-C3F0-4AC5-93B0-D0EA6E31A8F4}"/>
    <dataValidation errorStyle="warning" imeMode="hiragana" allowBlank="1" showInputMessage="1" showErrorMessage="1" sqref="I81:Y81" xr:uid="{D8BFCA06-2B3A-4A54-89C5-8577BA653D1F}"/>
    <dataValidation errorStyle="warning" imeMode="halfAlpha" allowBlank="1" showInputMessage="1" showErrorMessage="1" sqref="I83:M83" xr:uid="{B36A387E-C199-4BEF-8D81-2CA0D5333B1F}"/>
    <dataValidation errorStyle="warning" imeMode="halfAlpha" allowBlank="1" showInputMessage="1" showErrorMessage="1" sqref="P83" xr:uid="{59348366-8566-4B18-BEDD-1043313297F6}"/>
    <dataValidation errorStyle="warning" imeMode="halfAlpha" allowBlank="1" showInputMessage="1" showErrorMessage="1" sqref="I85:M85" xr:uid="{A4881C54-D341-4BDB-B9D2-726687924A3D}"/>
    <dataValidation errorStyle="warning" imeMode="halfAlpha" allowBlank="1" showInputMessage="1" showErrorMessage="1" sqref="I87:Y87" xr:uid="{72A82012-989D-4092-AF0F-7A28977FD275}"/>
    <dataValidation errorStyle="warning" imeMode="hiragana" allowBlank="1" showInputMessage="1" showErrorMessage="1" sqref="I112:Y112" xr:uid="{F5A62874-F143-4535-9BB4-B248F473A441}"/>
    <dataValidation errorStyle="warning" imeMode="fullKatakana" allowBlank="1" showInputMessage="1" showErrorMessage="1" sqref="I114:Y114" xr:uid="{C4071657-CF04-4DC2-8153-A30AE52EB10B}"/>
    <dataValidation errorStyle="warning" imeMode="hiragana" allowBlank="1" showInputMessage="1" showErrorMessage="1" sqref="I116:Y116" xr:uid="{5DDA77AD-545A-4949-93D7-F05F2CDD71C1}"/>
    <dataValidation type="whole" imeMode="halfAlpha" allowBlank="1" showInputMessage="1" showErrorMessage="1" error="7桁の数字を入力してください" sqref="I118:M118" xr:uid="{288491F6-DE11-46E4-9024-8F37251D6EE9}">
      <formula1>0</formula1>
      <formula2>9999999</formula2>
    </dataValidation>
    <dataValidation errorStyle="warning" imeMode="hiragana" allowBlank="1" showInputMessage="1" showErrorMessage="1" sqref="I120:Y120" xr:uid="{2CF6C93B-2189-4148-A2D5-F7C1661EDC15}"/>
    <dataValidation errorStyle="warning" imeMode="halfAlpha" allowBlank="1" showInputMessage="1" showErrorMessage="1" sqref="I122:M122" xr:uid="{928F73BB-CDA2-4F48-8FEF-9A1412185E0B}"/>
    <dataValidation errorStyle="warning" imeMode="halfAlpha" allowBlank="1" showInputMessage="1" showErrorMessage="1" sqref="P122" xr:uid="{966B25D0-9C63-47A6-9A7C-0ECE1829D5E1}"/>
    <dataValidation errorStyle="warning" imeMode="halfAlpha" allowBlank="1" showInputMessage="1" showErrorMessage="1" sqref="I124:M124" xr:uid="{4DE01BBC-F105-4C52-B27D-EB282FF376DC}"/>
    <dataValidation errorStyle="warning" imeMode="halfAlpha" allowBlank="1" showInputMessage="1" showErrorMessage="1" sqref="I126:Y126" xr:uid="{59B9E539-BEB9-4A83-9359-BEF4927D73F1}"/>
    <dataValidation type="list" imeMode="halfAlpha" allowBlank="1" showInputMessage="1" showErrorMessage="1" error="リストから選択してください" sqref="I153:M153" xr:uid="{465B2BE4-D5D7-451B-9EF3-23DB694CCCF9}">
      <formula1>"しない,する"</formula1>
    </dataValidation>
    <dataValidation errorStyle="warning" imeMode="fullKatakana" allowBlank="1" showInputMessage="1" showErrorMessage="1" sqref="I155:Y155" xr:uid="{144C7DB9-1EFE-4892-ABCB-835644222C26}"/>
    <dataValidation errorStyle="warning" imeMode="hiragana" allowBlank="1" showInputMessage="1" showErrorMessage="1" sqref="I157:Y157" xr:uid="{5AB4D0ED-21A0-4579-BE14-596C6300D000}"/>
    <dataValidation errorStyle="warning" imeMode="halfAlpha" allowBlank="1" showInputMessage="1" showErrorMessage="1" sqref="I159:M159" xr:uid="{446BECB9-EDDE-4B16-BA81-77DC65433312}"/>
    <dataValidation type="whole" imeMode="halfAlpha" allowBlank="1" showInputMessage="1" showErrorMessage="1" error="7桁の数字を入力してください" sqref="I161:M161" xr:uid="{6718113E-9A73-4D43-94FB-651D01D3704C}">
      <formula1>0</formula1>
      <formula2>9999999</formula2>
    </dataValidation>
    <dataValidation errorStyle="warning" imeMode="hiragana" allowBlank="1" showInputMessage="1" showErrorMessage="1" sqref="I163:Y163" xr:uid="{21FA3D22-1647-4D1E-9C21-BB688E5101E2}"/>
    <dataValidation errorStyle="warning" imeMode="halfAlpha" allowBlank="1" showInputMessage="1" showErrorMessage="1" sqref="I165:M165" xr:uid="{8A640494-CFE8-48D3-B69C-D856ABB830CE}"/>
    <dataValidation errorStyle="warning" imeMode="halfAlpha" allowBlank="1" showInputMessage="1" showErrorMessage="1" sqref="I167:M167" xr:uid="{E1E2715B-1370-4C68-9237-C40BAA6EC067}"/>
    <dataValidation errorStyle="warning" imeMode="halfAlpha" allowBlank="1" showInputMessage="1" showErrorMessage="1" sqref="I169:Y169" xr:uid="{BF0F3844-FF41-4753-A631-91F8F55DFA4B}"/>
    <dataValidation type="whole" imeMode="halfAlpha" allowBlank="1" showInputMessage="1" showErrorMessage="1" error="有効な数字を入力してください" sqref="I177:M177" xr:uid="{1022D414-2F8E-4786-9201-A193FA3EB7BF}">
      <formula1>0</formula1>
      <formula2>9999999999</formula2>
    </dataValidation>
    <dataValidation type="whole" imeMode="halfAlpha" allowBlank="1" showInputMessage="1" showErrorMessage="1" error="有効な数字を入力してください。10兆円以上になる場合は、9,999,999,999と入力してください" sqref="I179:M179" xr:uid="{4540F223-BDC2-4C2A-B866-9D876B015E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xr:uid="{75ED0E0C-D65A-44A7-BCFF-05C26CDB28F1}">
      <formula1>-9999999999</formula1>
      <formula2>9999999999</formula2>
    </dataValidation>
    <dataValidation type="whole" imeMode="halfAlpha" allowBlank="1" showInputMessage="1" showErrorMessage="1" error="有効な数字を入力してください" sqref="I183:M183" xr:uid="{4C7133A2-C71C-4014-ABA5-55BDF3C94D2C}">
      <formula1>0</formula1>
      <formula2>9999999999</formula2>
    </dataValidation>
    <dataValidation type="list" imeMode="halfAlpha" allowBlank="1" showInputMessage="1" showErrorMessage="1" error="リストから選択してください" sqref="S195" xr:uid="{ECAB8DC8-C03C-4A25-AAAB-EFDCE54027F7}">
      <formula1>"○,　"</formula1>
    </dataValidation>
    <dataValidation errorStyle="warning" imeMode="hiragana" allowBlank="1" showInputMessage="1" showErrorMessage="1" sqref="T195:Y195" xr:uid="{ED1933E2-A401-4C18-8A99-ABAB88B3FD9D}"/>
    <dataValidation type="list" imeMode="halfAlpha" allowBlank="1" showInputMessage="1" showErrorMessage="1" error="リストから選択してください" sqref="S196" xr:uid="{AB0AE675-BE67-4153-B342-EA68CB09D71D}">
      <formula1>"○,　"</formula1>
    </dataValidation>
    <dataValidation errorStyle="warning" imeMode="hiragana" allowBlank="1" showInputMessage="1" showErrorMessage="1" sqref="T196:Y196" xr:uid="{F89B57BA-41A9-4C7D-961A-370BC72F431E}"/>
    <dataValidation type="list" imeMode="halfAlpha" allowBlank="1" showInputMessage="1" showErrorMessage="1" error="リストから選択してください" sqref="S197" xr:uid="{FB14F91E-7D55-47B3-A34F-FFBCB87F5E51}">
      <formula1>"○,　"</formula1>
    </dataValidation>
    <dataValidation errorStyle="warning" imeMode="hiragana" allowBlank="1" showInputMessage="1" showErrorMessage="1" sqref="T197:Y197" xr:uid="{3CEDEF72-1180-4FAA-BA1E-19685FA54E43}"/>
    <dataValidation type="list" imeMode="halfAlpha" allowBlank="1" showInputMessage="1" showErrorMessage="1" error="リストから選択してください" sqref="S198" xr:uid="{33791396-A47D-4062-B72F-DA478758B6F9}">
      <formula1>"○,　"</formula1>
    </dataValidation>
    <dataValidation errorStyle="warning" imeMode="hiragana" allowBlank="1" showInputMessage="1" showErrorMessage="1" sqref="T198:Y198" xr:uid="{4DAA231E-5020-4FB1-ACF4-BAE19C320B39}"/>
    <dataValidation type="list" imeMode="halfAlpha" allowBlank="1" showInputMessage="1" showErrorMessage="1" error="リストから選択してください" sqref="S199" xr:uid="{CE7911FE-FE51-407A-8589-502135FA0D9B}">
      <formula1>"○,　"</formula1>
    </dataValidation>
    <dataValidation errorStyle="warning" imeMode="hiragana" allowBlank="1" showInputMessage="1" showErrorMessage="1" sqref="T199:Y199" xr:uid="{79D3A5BE-779A-419E-874D-FFE81FD370D9}"/>
    <dataValidation type="list" imeMode="halfAlpha" allowBlank="1" showInputMessage="1" showErrorMessage="1" error="リストから選択してください" sqref="S200" xr:uid="{DB37C267-9427-44B6-B50F-00F196C3B29C}">
      <formula1>"○,　"</formula1>
    </dataValidation>
    <dataValidation errorStyle="warning" imeMode="hiragana" allowBlank="1" showInputMessage="1" showErrorMessage="1" sqref="T200:Y200" xr:uid="{C1EBDC56-E74E-42A8-A484-5D8683625F36}"/>
    <dataValidation type="list" imeMode="halfAlpha" allowBlank="1" showInputMessage="1" showErrorMessage="1" error="リストから選択してください" sqref="S201" xr:uid="{3FD4C41A-C2B9-4A71-AC60-55447C00363B}">
      <formula1>"○,　"</formula1>
    </dataValidation>
    <dataValidation errorStyle="warning" imeMode="hiragana" allowBlank="1" showInputMessage="1" showErrorMessage="1" sqref="T201:Y201" xr:uid="{24A605A8-38AC-4415-B28B-91C35182B9DD}"/>
    <dataValidation type="list" imeMode="halfAlpha" allowBlank="1" showInputMessage="1" showErrorMessage="1" error="リストから選択してください" sqref="S202" xr:uid="{D1D6A818-A9E8-4118-93C3-2197B99871AE}">
      <formula1>"○,　"</formula1>
    </dataValidation>
    <dataValidation errorStyle="warning" imeMode="hiragana" allowBlank="1" showInputMessage="1" showErrorMessage="1" sqref="T202:Y202" xr:uid="{328973FF-3ACE-4128-A4DD-555D3340A2BB}"/>
    <dataValidation type="list" imeMode="halfAlpha" allowBlank="1" showInputMessage="1" showErrorMessage="1" error="リストから選択してください" sqref="S203" xr:uid="{9D9C1DA2-8123-4A5F-87F5-3D425BDDBCEB}">
      <formula1>"○,　"</formula1>
    </dataValidation>
    <dataValidation errorStyle="warning" imeMode="hiragana" allowBlank="1" showInputMessage="1" showErrorMessage="1" sqref="T203:Y203" xr:uid="{3FB299E4-BF00-4E49-92A0-A899CE81EDC2}"/>
    <dataValidation type="list" imeMode="halfAlpha" allowBlank="1" showInputMessage="1" showErrorMessage="1" error="リストから選択してください" sqref="S204" xr:uid="{155233CF-3642-4D5E-B38E-2BFFDD827EF1}">
      <formula1>"○,　"</formula1>
    </dataValidation>
    <dataValidation errorStyle="warning" imeMode="hiragana" allowBlank="1" showInputMessage="1" showErrorMessage="1" sqref="T204:Y204" xr:uid="{741ABB1F-A792-4DD0-9790-C951093992BB}"/>
    <dataValidation type="list" imeMode="halfAlpha" allowBlank="1" showInputMessage="1" showErrorMessage="1" error="リストから選択してください" sqref="S205" xr:uid="{FE86E8B6-4C06-409E-B740-B89A2EB75258}">
      <formula1>"○,　"</formula1>
    </dataValidation>
    <dataValidation errorStyle="warning" imeMode="hiragana" allowBlank="1" showInputMessage="1" showErrorMessage="1" sqref="T205:Y205" xr:uid="{9B07F545-95A9-481F-9664-F2B551EE05DD}"/>
    <dataValidation type="list" imeMode="halfAlpha" allowBlank="1" showInputMessage="1" showErrorMessage="1" error="リストから選択してください" sqref="S206" xr:uid="{E1FB30C4-D786-4372-AF54-60232B0E8BE7}">
      <formula1>"○,　"</formula1>
    </dataValidation>
    <dataValidation errorStyle="warning" imeMode="hiragana" allowBlank="1" showInputMessage="1" showErrorMessage="1" sqref="T206:Y206" xr:uid="{B6CE2134-B63B-4696-9E01-5F69DBA96C6C}"/>
    <dataValidation type="list" imeMode="halfAlpha" allowBlank="1" showInputMessage="1" showErrorMessage="1" error="リストから選択してください" sqref="S207" xr:uid="{0B69DD8C-74D4-4307-8BAE-832C29FCDA52}">
      <formula1>"○,　"</formula1>
    </dataValidation>
    <dataValidation errorStyle="warning" imeMode="hiragana" allowBlank="1" showInputMessage="1" showErrorMessage="1" sqref="T207:Y207" xr:uid="{FC48B4A8-10A9-470B-92E0-EAC33B683F53}"/>
    <dataValidation type="list" imeMode="halfAlpha" allowBlank="1" showInputMessage="1" showErrorMessage="1" error="リストから選択してください" sqref="S208" xr:uid="{377EB8D0-34C1-48F5-A3BF-79664BDCB167}">
      <formula1>"○,　"</formula1>
    </dataValidation>
    <dataValidation errorStyle="warning" imeMode="hiragana" allowBlank="1" showInputMessage="1" showErrorMessage="1" sqref="T208:Y208" xr:uid="{D851FAD8-BA48-4F0B-9B9C-EA08EA8AE2AF}"/>
    <dataValidation type="list" imeMode="halfAlpha" allowBlank="1" showInputMessage="1" showErrorMessage="1" error="リストから選択してください" sqref="S209" xr:uid="{200DFB74-8A38-421A-B7E0-CE55FB778399}">
      <formula1>"○,　"</formula1>
    </dataValidation>
    <dataValidation errorStyle="warning" imeMode="hiragana" allowBlank="1" showInputMessage="1" showErrorMessage="1" sqref="T209:Y209" xr:uid="{6938830F-9D84-46B4-B01F-691718C32C37}"/>
    <dataValidation type="list" imeMode="halfAlpha" allowBlank="1" showInputMessage="1" showErrorMessage="1" error="リストから選択してください" sqref="S210" xr:uid="{2CEC63A6-53C4-4BA2-BACC-0899485CFD25}">
      <formula1>"○,　"</formula1>
    </dataValidation>
    <dataValidation errorStyle="warning" imeMode="hiragana" allowBlank="1" showInputMessage="1" showErrorMessage="1" sqref="T210:Y210" xr:uid="{D672B7EA-CE7D-41A1-A9AC-C1FDD0259539}"/>
    <dataValidation type="list" imeMode="halfAlpha" allowBlank="1" showInputMessage="1" showErrorMessage="1" error="リストから選択してください" sqref="S211" xr:uid="{9903F215-5551-459D-9779-91A7AD131E4E}">
      <formula1>"○,　"</formula1>
    </dataValidation>
    <dataValidation errorStyle="warning" imeMode="hiragana" allowBlank="1" showInputMessage="1" showErrorMessage="1" sqref="T211:Y211" xr:uid="{4D4DA68E-90D9-4A62-A397-F00FA25B0466}"/>
    <dataValidation type="list" imeMode="halfAlpha" allowBlank="1" showInputMessage="1" showErrorMessage="1" error="リストから選択してください" sqref="S212" xr:uid="{EA584CEA-66FF-48EC-84AA-CB4FE63BC982}">
      <formula1>"○,　"</formula1>
    </dataValidation>
    <dataValidation errorStyle="warning" imeMode="hiragana" allowBlank="1" showInputMessage="1" showErrorMessage="1" sqref="T212:Y212" xr:uid="{8667AFC0-C3A8-4D63-B2DA-A01B42C712BE}"/>
    <dataValidation type="list" imeMode="halfAlpha" allowBlank="1" showInputMessage="1" showErrorMessage="1" error="リストから選択してください" sqref="S213" xr:uid="{99EFB247-493E-4434-8653-E81B3FD7C8ED}">
      <formula1>"○,　"</formula1>
    </dataValidation>
    <dataValidation errorStyle="warning" imeMode="hiragana" allowBlank="1" showInputMessage="1" showErrorMessage="1" sqref="T213:Y213" xr:uid="{FB6BFC00-09CE-4F15-895A-70160D00F489}"/>
    <dataValidation type="list" imeMode="halfAlpha" allowBlank="1" showInputMessage="1" showErrorMessage="1" error="リストから選択してください" sqref="S214" xr:uid="{22A5E9BD-74FA-4968-8341-0B4B3BD1398D}">
      <formula1>"○,　"</formula1>
    </dataValidation>
    <dataValidation errorStyle="warning" imeMode="hiragana" allowBlank="1" showInputMessage="1" showErrorMessage="1" sqref="T214:Y214" xr:uid="{42C3BC15-0B59-438F-AB5D-390D3F0F7BB3}"/>
    <dataValidation type="list" imeMode="halfAlpha" allowBlank="1" showInputMessage="1" showErrorMessage="1" error="リストから選択してください" sqref="S215" xr:uid="{9783CB38-55E3-4F55-9F53-3646F9D8CBB4}">
      <formula1>"○,　"</formula1>
    </dataValidation>
    <dataValidation errorStyle="warning" imeMode="hiragana" allowBlank="1" showInputMessage="1" showErrorMessage="1" sqref="T215:Y215" xr:uid="{7A9A4D26-F624-4081-8CAE-8B212C348E96}"/>
    <dataValidation type="list" imeMode="halfAlpha" allowBlank="1" showInputMessage="1" showErrorMessage="1" error="リストから選択してください" sqref="S216" xr:uid="{063ADFB0-1F74-4286-BC82-D763F2779981}">
      <formula1>"○,　"</formula1>
    </dataValidation>
    <dataValidation errorStyle="warning" imeMode="hiragana" allowBlank="1" showInputMessage="1" showErrorMessage="1" sqref="T216:Y216" xr:uid="{2D4B67F4-F672-4436-BEE3-066B34FECD51}"/>
    <dataValidation type="list" imeMode="halfAlpha" allowBlank="1" showInputMessage="1" showErrorMessage="1" error="リストから選択してください" sqref="S217" xr:uid="{066ED679-5110-4025-95C1-03F34D34AEFB}">
      <formula1>"○,　"</formula1>
    </dataValidation>
    <dataValidation errorStyle="warning" imeMode="hiragana" allowBlank="1" showInputMessage="1" showErrorMessage="1" sqref="T217:Y217" xr:uid="{173D06CC-8968-4B8A-A699-606A3817A566}"/>
    <dataValidation type="list" imeMode="halfAlpha" allowBlank="1" showInputMessage="1" showErrorMessage="1" error="リストから選択してください" sqref="S218" xr:uid="{129FDB73-FA9E-4FEC-9533-BC6DEEBA9F86}">
      <formula1>"○,　"</formula1>
    </dataValidation>
    <dataValidation errorStyle="warning" imeMode="hiragana" allowBlank="1" showInputMessage="1" showErrorMessage="1" sqref="T218:Y218" xr:uid="{18D76E61-E635-4858-9B91-61E7B474DE63}"/>
    <dataValidation type="list" imeMode="halfAlpha" allowBlank="1" showInputMessage="1" showErrorMessage="1" error="リストから選択してください" sqref="S219" xr:uid="{2E4FFD3E-489E-40FE-B939-2C23F00835F2}">
      <formula1>"○,　"</formula1>
    </dataValidation>
    <dataValidation errorStyle="warning" imeMode="hiragana" allowBlank="1" showInputMessage="1" showErrorMessage="1" sqref="T219:Y219" xr:uid="{4BA6A192-279C-45BC-8E12-AF21E04EED3C}"/>
    <dataValidation type="list" imeMode="halfAlpha" allowBlank="1" showInputMessage="1" showErrorMessage="1" error="リストから選択してください" sqref="S220" xr:uid="{E4CD1EA7-1678-4BE8-ADF5-B789BFDE4EE6}">
      <formula1>"○,　"</formula1>
    </dataValidation>
    <dataValidation errorStyle="warning" imeMode="hiragana" allowBlank="1" showInputMessage="1" showErrorMessage="1" sqref="T220:Y220" xr:uid="{EE5D319A-C156-44C9-A335-EE32014BE2DC}"/>
    <dataValidation type="list" imeMode="halfAlpha" allowBlank="1" showInputMessage="1" showErrorMessage="1" error="リストから選択してください" sqref="S221" xr:uid="{4236A1B2-89B4-4659-B9B3-364A482F8ECF}">
      <formula1>"○,　"</formula1>
    </dataValidation>
    <dataValidation errorStyle="warning" imeMode="hiragana" allowBlank="1" showInputMessage="1" showErrorMessage="1" sqref="T221:Y221" xr:uid="{57341B80-7E49-44B9-8652-D700703C73F3}"/>
    <dataValidation type="list" imeMode="halfAlpha" allowBlank="1" showInputMessage="1" showErrorMessage="1" error="リストから選択してください" sqref="S222" xr:uid="{B80F09B0-CFAE-4AF9-B20F-97B1C4905C42}">
      <formula1>"○,　"</formula1>
    </dataValidation>
    <dataValidation errorStyle="warning" imeMode="hiragana" allowBlank="1" showInputMessage="1" showErrorMessage="1" sqref="T222:Y222" xr:uid="{A7D14D41-FB8C-4CE1-9B1A-68B143435244}"/>
    <dataValidation type="list" imeMode="halfAlpha" allowBlank="1" showInputMessage="1" showErrorMessage="1" error="リストから選択してください" sqref="S223" xr:uid="{751BB9E4-1A97-4016-B81E-26A2BE81AD58}">
      <formula1>"○,　"</formula1>
    </dataValidation>
    <dataValidation errorStyle="warning" imeMode="hiragana" allowBlank="1" showInputMessage="1" showErrorMessage="1" sqref="T223:Y223" xr:uid="{93AD9FFC-D3CD-4EF3-9751-AFACC346E325}"/>
    <dataValidation type="list" imeMode="halfAlpha" allowBlank="1" showInputMessage="1" showErrorMessage="1" error="リストから選択してください" sqref="S224" xr:uid="{AD0CB94A-B8DC-42AE-BAF2-D213B49DBBAF}">
      <formula1>"○,　"</formula1>
    </dataValidation>
    <dataValidation errorStyle="warning" imeMode="hiragana" allowBlank="1" showInputMessage="1" showErrorMessage="1" sqref="T224:Y224" xr:uid="{E747EBFD-1FF6-4C06-AEAE-B343266F7C2E}"/>
    <dataValidation type="list" imeMode="halfAlpha" allowBlank="1" showInputMessage="1" showErrorMessage="1" error="リストから選択してください" sqref="S225" xr:uid="{667206DE-4F03-49E8-B47A-406279B59603}">
      <formula1>"○,　"</formula1>
    </dataValidation>
    <dataValidation errorStyle="warning" imeMode="hiragana" allowBlank="1" showInputMessage="1" showErrorMessage="1" sqref="T225:Y225" xr:uid="{805D45CD-9D9F-4D3F-B07C-1400FA80D91B}"/>
    <dataValidation type="list" imeMode="halfAlpha" allowBlank="1" showInputMessage="1" showErrorMessage="1" error="リストから選択してください" sqref="S226" xr:uid="{0C491565-B051-42FD-B0E2-22F63B7958E6}">
      <formula1>"○,　"</formula1>
    </dataValidation>
    <dataValidation errorStyle="warning" imeMode="hiragana" allowBlank="1" showInputMessage="1" showErrorMessage="1" sqref="T226:Y226" xr:uid="{C5CE1523-1212-4F32-9315-45F44C00671F}"/>
    <dataValidation type="list" imeMode="halfAlpha" allowBlank="1" showInputMessage="1" showErrorMessage="1" error="リストから選択してください" sqref="S227" xr:uid="{E9409BF9-EC3C-4AAD-BF08-01F1D62D92EB}">
      <formula1>"○,　"</formula1>
    </dataValidation>
    <dataValidation errorStyle="warning" imeMode="hiragana" allowBlank="1" showInputMessage="1" showErrorMessage="1" sqref="T227:Y227" xr:uid="{154BD0F1-E264-4092-9100-D73480EA0152}"/>
    <dataValidation type="list" imeMode="halfAlpha" allowBlank="1" showInputMessage="1" showErrorMessage="1" error="リストから選択してください" sqref="S228" xr:uid="{A14A5249-62D5-4E68-A5CF-70FBD5886F5D}">
      <formula1>"○,　"</formula1>
    </dataValidation>
    <dataValidation errorStyle="warning" imeMode="hiragana" allowBlank="1" showInputMessage="1" showErrorMessage="1" sqref="T228:Y228" xr:uid="{57C0DF48-9639-41A8-9C10-821A761A61CE}"/>
    <dataValidation type="list" imeMode="halfAlpha" allowBlank="1" showInputMessage="1" showErrorMessage="1" error="リストから選択してください" sqref="S229" xr:uid="{B9662C63-8ABF-4306-9653-F079F790D581}">
      <formula1>"○,　"</formula1>
    </dataValidation>
    <dataValidation errorStyle="warning" imeMode="hiragana" allowBlank="1" showInputMessage="1" showErrorMessage="1" sqref="T229:Y229" xr:uid="{14C91723-7116-4AEB-B461-A32B2A95C9A1}"/>
    <dataValidation type="list" imeMode="halfAlpha" allowBlank="1" showInputMessage="1" showErrorMessage="1" error="リストから選択してください" sqref="S230" xr:uid="{21372A2E-1F54-4381-89BF-51409387500E}">
      <formula1>"○,　"</formula1>
    </dataValidation>
    <dataValidation errorStyle="warning" imeMode="hiragana" allowBlank="1" showInputMessage="1" showErrorMessage="1" sqref="T230:Y230" xr:uid="{582E71A0-D5D3-45E4-A1F9-10DFC7828486}"/>
    <dataValidation type="list" imeMode="halfAlpha" allowBlank="1" showInputMessage="1" showErrorMessage="1" error="リストから選択してください" sqref="S231" xr:uid="{474B0B0C-1591-4A79-A95C-6866C2EADC18}">
      <formula1>"○,　"</formula1>
    </dataValidation>
    <dataValidation errorStyle="warning" imeMode="hiragana" allowBlank="1" showInputMessage="1" showErrorMessage="1" sqref="T231:Y231" xr:uid="{96FA37A0-C96B-403D-A300-018ED62D2D30}"/>
    <dataValidation type="list" imeMode="halfAlpha" allowBlank="1" showInputMessage="1" showErrorMessage="1" error="リストから選択してください" sqref="S232" xr:uid="{C9720FFD-B93B-4361-B699-19142C4D0044}">
      <formula1>"○,　"</formula1>
    </dataValidation>
    <dataValidation errorStyle="warning" imeMode="hiragana" allowBlank="1" showInputMessage="1" showErrorMessage="1" sqref="T232:Y232" xr:uid="{745FFBA7-012B-4B41-81CB-3069255B2DEC}"/>
    <dataValidation type="list" imeMode="halfAlpha" allowBlank="1" showInputMessage="1" showErrorMessage="1" error="リストから選択してください" sqref="S233" xr:uid="{94477888-2735-4F73-8385-65E3D908F571}">
      <formula1>"○,　"</formula1>
    </dataValidation>
    <dataValidation errorStyle="warning" imeMode="hiragana" allowBlank="1" showInputMessage="1" showErrorMessage="1" sqref="T233:Y233" xr:uid="{3351E5DE-BE3B-4F31-A72A-47EA850C59C1}"/>
    <dataValidation type="list" imeMode="halfAlpha" allowBlank="1" showInputMessage="1" showErrorMessage="1" error="リストから選択してください" sqref="S234" xr:uid="{34E29F1F-5A3D-4DFC-9307-8766A1326511}">
      <formula1>"○,　"</formula1>
    </dataValidation>
    <dataValidation errorStyle="warning" imeMode="hiragana" allowBlank="1" showInputMessage="1" showErrorMessage="1" sqref="T234:Y234" xr:uid="{CDF9C874-18CA-4A20-9395-91771A71A6AE}"/>
    <dataValidation type="list" imeMode="halfAlpha" allowBlank="1" showInputMessage="1" showErrorMessage="1" error="リストから選択してください" sqref="S235" xr:uid="{622FECFD-782B-41A0-B425-3DA742A488C2}">
      <formula1>"○,　"</formula1>
    </dataValidation>
    <dataValidation errorStyle="warning" imeMode="hiragana" allowBlank="1" showInputMessage="1" showErrorMessage="1" sqref="T235:Y235" xr:uid="{57636123-26BD-4132-98DA-9008ACF9169A}"/>
    <dataValidation type="list" imeMode="halfAlpha" allowBlank="1" showInputMessage="1" showErrorMessage="1" error="リストから選択してください" sqref="S236" xr:uid="{1642E918-7E1C-48EA-B020-D74813BAD3E0}">
      <formula1>"○,　"</formula1>
    </dataValidation>
    <dataValidation errorStyle="warning" imeMode="hiragana" allowBlank="1" showInputMessage="1" showErrorMessage="1" sqref="T236:Y236" xr:uid="{60964606-02DD-4344-A071-77FE04526737}"/>
    <dataValidation type="list" imeMode="halfAlpha" allowBlank="1" showInputMessage="1" showErrorMessage="1" error="リストから選択してください" sqref="S237" xr:uid="{99EE901A-A254-4685-80E3-5505B8DC616E}">
      <formula1>"○,　"</formula1>
    </dataValidation>
    <dataValidation errorStyle="warning" imeMode="hiragana" allowBlank="1" showInputMessage="1" showErrorMessage="1" sqref="T237:Y237" xr:uid="{5989C95D-9B11-4621-A3A0-0B568F9107EE}"/>
    <dataValidation type="list" imeMode="halfAlpha" allowBlank="1" showInputMessage="1" showErrorMessage="1" error="リストから選択してください" sqref="S238" xr:uid="{C1D0CEDC-7510-4626-BB7F-3177647C2283}">
      <formula1>"○,　"</formula1>
    </dataValidation>
    <dataValidation errorStyle="warning" imeMode="hiragana" allowBlank="1" showInputMessage="1" showErrorMessage="1" sqref="T238:Y238" xr:uid="{08184B15-1DBE-4E9F-9F78-1A609268F0E8}"/>
    <dataValidation type="list" imeMode="halfAlpha" allowBlank="1" showInputMessage="1" showErrorMessage="1" error="リストから選択してください" sqref="S239" xr:uid="{7EFA2437-ECC7-4BAF-9D71-CCBF4C0E8044}">
      <formula1>"○,　"</formula1>
    </dataValidation>
    <dataValidation errorStyle="warning" imeMode="hiragana" allowBlank="1" showInputMessage="1" showErrorMessage="1" sqref="T239:Y239" xr:uid="{FA08DD09-E1AF-43BC-8FBA-57A64678319C}"/>
    <dataValidation type="list" imeMode="halfAlpha" allowBlank="1" showInputMessage="1" showErrorMessage="1" error="リストから選択してください" sqref="S240" xr:uid="{3063F0F2-B0DE-4B3A-AD05-3AA261313DF2}">
      <formula1>"○,　"</formula1>
    </dataValidation>
    <dataValidation errorStyle="warning" imeMode="hiragana" allowBlank="1" showInputMessage="1" showErrorMessage="1" sqref="T240:Y240" xr:uid="{9145D242-6DE3-4666-991E-8D5F5AA52E88}"/>
    <dataValidation type="list" imeMode="halfAlpha" allowBlank="1" showInputMessage="1" showErrorMessage="1" error="リストから選択してください" sqref="S241" xr:uid="{57BEB44E-C93F-4643-AEB6-240C1157FC68}">
      <formula1>"○,　"</formula1>
    </dataValidation>
    <dataValidation errorStyle="warning" imeMode="hiragana" allowBlank="1" showInputMessage="1" showErrorMessage="1" sqref="T241:Y241" xr:uid="{1C03F972-1B11-41B1-92FA-49BCEAF66C43}"/>
    <dataValidation type="list" imeMode="halfAlpha" allowBlank="1" showInputMessage="1" showErrorMessage="1" error="リストから選択してください" sqref="S242" xr:uid="{3C2FDEF0-A27F-4A87-A747-CDC83A6DC2B4}">
      <formula1>"○,　"</formula1>
    </dataValidation>
    <dataValidation errorStyle="warning" imeMode="hiragana" allowBlank="1" showInputMessage="1" showErrorMessage="1" sqref="T242:Y242" xr:uid="{82D68C9A-DA7B-4C86-BD18-D199A2036855}"/>
    <dataValidation type="list" imeMode="halfAlpha" allowBlank="1" showInputMessage="1" showErrorMessage="1" error="リストから選択してください" sqref="S243" xr:uid="{4D5F4423-C2A3-4F81-9B84-6BB1C524454D}">
      <formula1>"○,　"</formula1>
    </dataValidation>
    <dataValidation errorStyle="warning" imeMode="hiragana" allowBlank="1" showInputMessage="1" showErrorMessage="1" sqref="T243:Y243" xr:uid="{6863A6BA-97BB-4771-A5F1-DC206452FA01}"/>
    <dataValidation type="list" imeMode="halfAlpha" allowBlank="1" showInputMessage="1" showErrorMessage="1" error="リストから選択してください" sqref="S244" xr:uid="{9CE28BC0-615C-4CCD-9A19-8D2B019BBBF3}">
      <formula1>"○,　"</formula1>
    </dataValidation>
    <dataValidation errorStyle="warning" imeMode="hiragana" allowBlank="1" showInputMessage="1" showErrorMessage="1" sqref="T244:Y244" xr:uid="{DA6B1A51-213A-465B-AE2C-90D6EF4DB21E}"/>
    <dataValidation type="list" imeMode="halfAlpha" allowBlank="1" showInputMessage="1" showErrorMessage="1" error="リストから選択してください" sqref="S245" xr:uid="{F1160607-630D-4E2F-9D71-CF8CD26F2127}">
      <formula1>"○,　"</formula1>
    </dataValidation>
    <dataValidation errorStyle="warning" imeMode="hiragana" allowBlank="1" showInputMessage="1" showErrorMessage="1" sqref="T245:Y245" xr:uid="{3FF4E673-5C54-4706-8AE8-6080CD968184}"/>
    <dataValidation type="list" imeMode="halfAlpha" allowBlank="1" showInputMessage="1" showErrorMessage="1" error="リストから選択してください" sqref="S246" xr:uid="{C77D9E5B-F346-4A7A-9AF3-EA70B43046F3}">
      <formula1>"○,　"</formula1>
    </dataValidation>
    <dataValidation errorStyle="warning" imeMode="hiragana" allowBlank="1" showInputMessage="1" showErrorMessage="1" sqref="T246:Y246" xr:uid="{DDCB792E-8D01-4383-BD5F-908D746F85E7}"/>
    <dataValidation type="list" imeMode="halfAlpha" allowBlank="1" showInputMessage="1" showErrorMessage="1" error="リストから選択してください" sqref="S247" xr:uid="{299184F2-4D00-4893-933D-1DE7DB726AFD}">
      <formula1>"○,　"</formula1>
    </dataValidation>
    <dataValidation errorStyle="warning" imeMode="hiragana" allowBlank="1" showInputMessage="1" showErrorMessage="1" sqref="T247:Y247" xr:uid="{92BD4B02-121C-4CA0-9184-4949CE3A9A70}"/>
    <dataValidation type="list" imeMode="halfAlpha" allowBlank="1" showInputMessage="1" showErrorMessage="1" error="リストから選択してください" sqref="S248" xr:uid="{14435E19-7F3D-4EC4-89E9-53254B430B8E}">
      <formula1>"○,　"</formula1>
    </dataValidation>
    <dataValidation errorStyle="warning" imeMode="hiragana" allowBlank="1" showInputMessage="1" showErrorMessage="1" sqref="T248:Y248" xr:uid="{72848C78-D16D-4F77-AB7F-39A1520FB48A}"/>
    <dataValidation type="list" imeMode="halfAlpha" allowBlank="1" showInputMessage="1" showErrorMessage="1" error="リストから選択してください" sqref="S249" xr:uid="{9EFAC9B4-E43B-4AF2-AA12-317DA3A7AAEC}">
      <formula1>"○,　"</formula1>
    </dataValidation>
    <dataValidation errorStyle="warning" imeMode="hiragana" allowBlank="1" showInputMessage="1" showErrorMessage="1" sqref="T249:Y249" xr:uid="{AE653A2E-2DD7-4031-93FB-0CE943DF659C}"/>
    <dataValidation type="list" imeMode="halfAlpha" allowBlank="1" showInputMessage="1" showErrorMessage="1" error="リストから選択してください" sqref="S250" xr:uid="{E72D354A-A4BD-4363-A81A-421EDE855F24}">
      <formula1>"○,　"</formula1>
    </dataValidation>
    <dataValidation errorStyle="warning" imeMode="hiragana" allowBlank="1" showInputMessage="1" showErrorMessage="1" sqref="T250:Y250" xr:uid="{30AFA519-F4B9-41ED-AB5C-05712A16EEB5}"/>
    <dataValidation type="list" imeMode="halfAlpha" allowBlank="1" showInputMessage="1" showErrorMessage="1" error="リストから選択してください" sqref="S251" xr:uid="{BDCAFF74-68E4-40AB-9AA6-7269D2AE7783}">
      <formula1>"○,　"</formula1>
    </dataValidation>
    <dataValidation errorStyle="warning" imeMode="hiragana" allowBlank="1" showInputMessage="1" showErrorMessage="1" sqref="T251:Y251" xr:uid="{ACFC297E-E50E-407E-B968-A3F77B4C69CF}"/>
    <dataValidation type="list" imeMode="halfAlpha" allowBlank="1" showInputMessage="1" showErrorMessage="1" error="リストから選択してください" sqref="S252" xr:uid="{6C9D594B-84F1-4345-BFD6-99C282101243}">
      <formula1>"○,　"</formula1>
    </dataValidation>
    <dataValidation errorStyle="warning" imeMode="hiragana" allowBlank="1" showInputMessage="1" showErrorMessage="1" sqref="T252:Y252" xr:uid="{7401B041-719C-4069-BF7E-2E4F4102AA35}"/>
    <dataValidation type="list" imeMode="halfAlpha" allowBlank="1" showInputMessage="1" showErrorMessage="1" error="リストから選択してください" sqref="S253" xr:uid="{CDF86D96-A30A-4649-8E6A-B17DBCF7A3C9}">
      <formula1>"○,　"</formula1>
    </dataValidation>
    <dataValidation errorStyle="warning" imeMode="hiragana" allowBlank="1" showInputMessage="1" showErrorMessage="1" sqref="T253:Y253" xr:uid="{8F4689B0-9375-4D8E-88E6-E80356FEF242}"/>
    <dataValidation type="list" imeMode="halfAlpha" allowBlank="1" showInputMessage="1" showErrorMessage="1" error="リストから選択してください" sqref="S254" xr:uid="{B56421A2-1FB9-43C0-B299-9EF269689949}">
      <formula1>"○,　"</formula1>
    </dataValidation>
    <dataValidation errorStyle="warning" imeMode="hiragana" allowBlank="1" showInputMessage="1" showErrorMessage="1" sqref="T254:Y254" xr:uid="{FCBFE5A3-9E13-4874-89A8-CEDC6395DEE6}"/>
    <dataValidation type="list" imeMode="halfAlpha" allowBlank="1" showInputMessage="1" showErrorMessage="1" error="リストから選択してください" sqref="S255" xr:uid="{07AB046D-72BF-4E51-9838-B380C4761F3E}">
      <formula1>"○,　"</formula1>
    </dataValidation>
    <dataValidation errorStyle="warning" imeMode="hiragana" allowBlank="1" showInputMessage="1" showErrorMessage="1" sqref="T255:Y255" xr:uid="{74E177CD-2D08-4963-A062-3397BB162674}"/>
    <dataValidation type="list" imeMode="halfAlpha" allowBlank="1" showInputMessage="1" showErrorMessage="1" error="リストから選択してください" sqref="S256" xr:uid="{80F17A38-5DEF-463B-9762-6A1C6C633AFF}">
      <formula1>"○,　"</formula1>
    </dataValidation>
    <dataValidation errorStyle="warning" imeMode="hiragana" allowBlank="1" showInputMessage="1" showErrorMessage="1" sqref="T256:Y256" xr:uid="{D8480352-249C-4722-B4E9-8FD433464B1C}"/>
    <dataValidation type="list" imeMode="halfAlpha" allowBlank="1" showInputMessage="1" showErrorMessage="1" error="リストから選択してください" sqref="S257" xr:uid="{26DC0C66-A97D-42DA-B7E3-D3964C0E80C2}">
      <formula1>"○,　"</formula1>
    </dataValidation>
    <dataValidation errorStyle="warning" imeMode="hiragana" allowBlank="1" showInputMessage="1" showErrorMessage="1" sqref="T257:Y257" xr:uid="{A95E1586-E44C-4282-868D-6D55EC7E0B35}"/>
    <dataValidation type="list" imeMode="halfAlpha" allowBlank="1" showInputMessage="1" showErrorMessage="1" error="リストから選択してください" sqref="S258" xr:uid="{B749C02A-A7B5-4D84-A156-9C9208EC882F}">
      <formula1>"○,　"</formula1>
    </dataValidation>
    <dataValidation errorStyle="warning" imeMode="hiragana" allowBlank="1" showInputMessage="1" showErrorMessage="1" sqref="T258:Y258" xr:uid="{24594BC3-A15F-42E4-9836-58DE63BC3EDE}"/>
    <dataValidation type="list" imeMode="halfAlpha" allowBlank="1" showInputMessage="1" showErrorMessage="1" error="リストから選択してください" sqref="S259" xr:uid="{BE94D2D8-EEB7-4CDD-811C-1165E0C9A918}">
      <formula1>"○,　"</formula1>
    </dataValidation>
    <dataValidation errorStyle="warning" imeMode="hiragana" allowBlank="1" showInputMessage="1" showErrorMessage="1" sqref="T259:Y259" xr:uid="{36B2F92C-4EAB-4903-9103-66F4D47ACC27}"/>
    <dataValidation type="list" imeMode="halfAlpha" allowBlank="1" showInputMessage="1" showErrorMessage="1" error="リストから選択してください" sqref="S260" xr:uid="{50137EC6-013B-416B-A466-0EAC034DBD57}">
      <formula1>"○,　"</formula1>
    </dataValidation>
    <dataValidation errorStyle="warning" imeMode="hiragana" allowBlank="1" showInputMessage="1" showErrorMessage="1" sqref="T260:Y260" xr:uid="{A84B6F26-23BE-4BAF-8FD2-A04743321EE9}"/>
    <dataValidation type="list" imeMode="halfAlpha" allowBlank="1" showInputMessage="1" showErrorMessage="1" error="リストから選択してください" sqref="S261" xr:uid="{C00C20BF-5B9A-477C-B5CA-888694171C57}">
      <formula1>"○,　"</formula1>
    </dataValidation>
    <dataValidation errorStyle="warning" imeMode="hiragana" allowBlank="1" showInputMessage="1" showErrorMessage="1" sqref="T261:Y261" xr:uid="{A5A95C99-5290-4C45-8717-9DD03B97439A}"/>
    <dataValidation type="list" imeMode="halfAlpha" allowBlank="1" showInputMessage="1" showErrorMessage="1" error="リストから選択してください" sqref="S262" xr:uid="{0BB83286-CA43-40D2-AC1A-F532994327D3}">
      <formula1>"○,　"</formula1>
    </dataValidation>
    <dataValidation errorStyle="warning" imeMode="hiragana" allowBlank="1" showInputMessage="1" showErrorMessage="1" sqref="T262:Y262" xr:uid="{4FB7A928-E672-4923-8770-E711B713794D}"/>
    <dataValidation type="list" imeMode="halfAlpha" allowBlank="1" showInputMessage="1" showErrorMessage="1" error="リストから選択してください" sqref="S263" xr:uid="{7C3FB597-D5BB-4C19-8264-DCC7C2C9FF78}">
      <formula1>"○,　"</formula1>
    </dataValidation>
    <dataValidation errorStyle="warning" imeMode="hiragana" allowBlank="1" showInputMessage="1" showErrorMessage="1" sqref="T263:Y263" xr:uid="{497E216A-5AC0-4536-B4EE-243BC88E984C}"/>
    <dataValidation type="list" imeMode="halfAlpha" allowBlank="1" showInputMessage="1" showErrorMessage="1" error="リストから選択してください" sqref="S264" xr:uid="{794F45AF-2627-4DC2-A575-9A8F0B01FA71}">
      <formula1>"○,　"</formula1>
    </dataValidation>
    <dataValidation errorStyle="warning" imeMode="hiragana" allowBlank="1" showInputMessage="1" showErrorMessage="1" sqref="T264:Y264" xr:uid="{FA4143EE-AE35-40D4-A2CB-489C825E2CDF}"/>
    <dataValidation type="list" imeMode="halfAlpha" allowBlank="1" showInputMessage="1" showErrorMessage="1" error="リストから選択してください" sqref="S265" xr:uid="{C6275A5B-0800-4926-BB87-0B533A643737}">
      <formula1>"○,　"</formula1>
    </dataValidation>
    <dataValidation errorStyle="warning" imeMode="hiragana" allowBlank="1" showInputMessage="1" showErrorMessage="1" sqref="T265:Y265" xr:uid="{58984352-1B2D-452D-814E-117AB768EFDF}"/>
    <dataValidation type="list" imeMode="halfAlpha" allowBlank="1" showInputMessage="1" showErrorMessage="1" error="リストから選択してください" sqref="S266" xr:uid="{2E8B100C-8069-4113-A6C6-2B74B9BD8745}">
      <formula1>"○,　"</formula1>
    </dataValidation>
    <dataValidation errorStyle="warning" imeMode="hiragana" allowBlank="1" showInputMessage="1" showErrorMessage="1" sqref="T266:Y266" xr:uid="{A0B92FCF-2C02-4620-BE22-30E33BB54B13}"/>
    <dataValidation type="list" imeMode="halfAlpha" allowBlank="1" showInputMessage="1" showErrorMessage="1" error="リストから選択してください" sqref="S267" xr:uid="{77D73BBA-50E0-43B8-BDF6-C449A1E8481B}">
      <formula1>"○,　"</formula1>
    </dataValidation>
    <dataValidation errorStyle="warning" imeMode="hiragana" allowBlank="1" showInputMessage="1" showErrorMessage="1" sqref="T267:Y267" xr:uid="{6DC88BD8-A423-488A-A530-040874FA194A}"/>
    <dataValidation type="list" imeMode="halfAlpha" allowBlank="1" showInputMessage="1" showErrorMessage="1" error="リストから選択してください" sqref="S268" xr:uid="{EED28C09-5AEF-4E6C-93D7-1950ABB40565}">
      <formula1>"○,　"</formula1>
    </dataValidation>
    <dataValidation errorStyle="warning" imeMode="hiragana" allowBlank="1" showInputMessage="1" showErrorMessage="1" sqref="T268:Y268" xr:uid="{611ACC8E-9CE2-4435-A3B5-6B05866CC4B2}"/>
    <dataValidation type="list" imeMode="halfAlpha" allowBlank="1" showInputMessage="1" showErrorMessage="1" error="リストから選択してください" sqref="S269" xr:uid="{EFDDEACD-62C8-419F-B3A9-2A062EB06858}">
      <formula1>"○,　"</formula1>
    </dataValidation>
    <dataValidation errorStyle="warning" imeMode="hiragana" allowBlank="1" showInputMessage="1" showErrorMessage="1" sqref="T269:Y269" xr:uid="{BB090C26-5189-4B74-A366-B22E0E95C914}"/>
    <dataValidation type="list" imeMode="halfAlpha" allowBlank="1" showInputMessage="1" showErrorMessage="1" error="リストから選択してください" sqref="S270" xr:uid="{6A6633C0-823A-479B-878E-E3E01DC3CA13}">
      <formula1>"○,　"</formula1>
    </dataValidation>
    <dataValidation errorStyle="warning" imeMode="hiragana" allowBlank="1" showInputMessage="1" showErrorMessage="1" sqref="T270:Y270" xr:uid="{78D8F9C8-A2E6-49CB-A0EA-200BE059E1A2}"/>
    <dataValidation type="list" imeMode="halfAlpha" allowBlank="1" showInputMessage="1" showErrorMessage="1" error="リストから選択してください" sqref="S271" xr:uid="{86599E0E-E748-47E1-9F0A-FF3FEC98CFDB}">
      <formula1>"○,　"</formula1>
    </dataValidation>
    <dataValidation errorStyle="warning" imeMode="hiragana" allowBlank="1" showInputMessage="1" showErrorMessage="1" sqref="T271:Y271" xr:uid="{DDCB354D-4AAC-47C6-84E2-882957DD4979}"/>
    <dataValidation type="list" imeMode="halfAlpha" allowBlank="1" showInputMessage="1" showErrorMessage="1" error="リストから選択してください" sqref="S272" xr:uid="{3B1B501E-24D7-4474-96EA-98F4F7B3E61A}">
      <formula1>"○,　"</formula1>
    </dataValidation>
    <dataValidation errorStyle="warning" imeMode="hiragana" allowBlank="1" showInputMessage="1" showErrorMessage="1" sqref="T272:Y272" xr:uid="{F9BFA878-537A-452C-BF95-30089683B37E}"/>
    <dataValidation type="list" imeMode="halfAlpha" allowBlank="1" showInputMessage="1" showErrorMessage="1" error="リストから選択してください" sqref="S273" xr:uid="{778E48F7-B139-45F8-9886-156D80044B0F}">
      <formula1>"○,　"</formula1>
    </dataValidation>
    <dataValidation errorStyle="warning" imeMode="hiragana" allowBlank="1" showInputMessage="1" showErrorMessage="1" sqref="T273:Y273" xr:uid="{5562055B-81D7-4135-A493-2B0B096961E5}"/>
    <dataValidation type="list" imeMode="halfAlpha" allowBlank="1" showInputMessage="1" showErrorMessage="1" error="リストから選択してください" sqref="S274" xr:uid="{847F5F8F-8BC4-4674-9FE9-E670771EEA5C}">
      <formula1>"○,　"</formula1>
    </dataValidation>
    <dataValidation errorStyle="warning" imeMode="hiragana" allowBlank="1" showInputMessage="1" showErrorMessage="1" sqref="T274:Y274" xr:uid="{4F58D71A-2BFD-4C14-9C4C-3639EEBA1469}"/>
    <dataValidation type="list" imeMode="halfAlpha" allowBlank="1" showInputMessage="1" showErrorMessage="1" error="リストから選択してください" sqref="S275" xr:uid="{05D0BE55-A8C2-4C46-A4A4-3BFA4DBDB909}">
      <formula1>"○,　"</formula1>
    </dataValidation>
    <dataValidation errorStyle="warning" imeMode="hiragana" allowBlank="1" showInputMessage="1" showErrorMessage="1" sqref="T275:Y275" xr:uid="{972DDBBA-17AF-4E23-91C9-158370335BA2}"/>
    <dataValidation type="list" imeMode="halfAlpha" allowBlank="1" showInputMessage="1" showErrorMessage="1" error="リストから選択してください" sqref="S276" xr:uid="{66A0AE5D-3BE2-47A3-ABCC-C6FF10B9A6F6}">
      <formula1>"○,　"</formula1>
    </dataValidation>
    <dataValidation errorStyle="warning" imeMode="hiragana" allowBlank="1" showInputMessage="1" showErrorMessage="1" sqref="T276:Y276" xr:uid="{50A98A1B-6C2E-4760-B40F-3ED65E7C386F}"/>
    <dataValidation type="list" imeMode="halfAlpha" allowBlank="1" showInputMessage="1" showErrorMessage="1" error="リストから選択してください" sqref="S277" xr:uid="{7F7F258D-F4FB-4D48-BD22-B188D3E2E0FB}">
      <formula1>"○,　"</formula1>
    </dataValidation>
    <dataValidation errorStyle="warning" imeMode="hiragana" allowBlank="1" showInputMessage="1" showErrorMessage="1" sqref="T277:Y277" xr:uid="{13FD63AA-1163-4937-A536-A5BF4A8F415C}"/>
    <dataValidation type="list" imeMode="halfAlpha" allowBlank="1" showInputMessage="1" showErrorMessage="1" error="リストから選択してください" sqref="S278" xr:uid="{4B304862-E679-4BCF-BCC9-D9386C43F934}">
      <formula1>"○,　"</formula1>
    </dataValidation>
    <dataValidation errorStyle="warning" imeMode="hiragana" allowBlank="1" showInputMessage="1" showErrorMessage="1" sqref="T278:Y278" xr:uid="{CA0DF523-DB82-498F-AEF7-8FB6F2A15993}"/>
    <dataValidation type="list" imeMode="halfAlpha" allowBlank="1" showInputMessage="1" showErrorMessage="1" error="リストから選択してください" sqref="S279" xr:uid="{0753A3A5-670E-42FC-BEB9-20127DC07536}">
      <formula1>"○,　"</formula1>
    </dataValidation>
    <dataValidation errorStyle="warning" imeMode="hiragana" allowBlank="1" showInputMessage="1" showErrorMessage="1" sqref="T279:Y279" xr:uid="{DD33AEB0-9ED6-4FD1-AD31-865CAC3F6B06}"/>
    <dataValidation type="list" imeMode="halfAlpha" allowBlank="1" showInputMessage="1" showErrorMessage="1" error="リストから選択してください" sqref="S280" xr:uid="{C10CFBED-3624-4C91-80AE-944F44137A88}">
      <formula1>"○,　"</formula1>
    </dataValidation>
    <dataValidation errorStyle="warning" imeMode="hiragana" allowBlank="1" showInputMessage="1" showErrorMessage="1" sqref="T280:Y280" xr:uid="{F53C8427-383C-45D4-BF23-241DF54A52DB}"/>
    <dataValidation type="list" imeMode="halfAlpha" allowBlank="1" showInputMessage="1" showErrorMessage="1" error="リストから選択してください" sqref="S281" xr:uid="{DF75083B-DF8B-4AD0-82BB-5584C447FB25}">
      <formula1>"○,　"</formula1>
    </dataValidation>
    <dataValidation errorStyle="warning" imeMode="hiragana" allowBlank="1" showInputMessage="1" showErrorMessage="1" sqref="T281:Y281" xr:uid="{F8B59D2C-EA9A-47FF-8B2A-4CE1152AD33B}"/>
    <dataValidation type="list" imeMode="halfAlpha" allowBlank="1" showInputMessage="1" showErrorMessage="1" error="リストから選択してください" sqref="S282" xr:uid="{5F7C74C4-86CA-4216-9AE4-C2C922C2BC28}">
      <formula1>"○,　"</formula1>
    </dataValidation>
    <dataValidation errorStyle="warning" imeMode="hiragana" allowBlank="1" showInputMessage="1" showErrorMessage="1" sqref="T282:Y282" xr:uid="{B082724D-42F2-4CE1-8771-D8D495F71BE0}"/>
    <dataValidation type="list" imeMode="halfAlpha" allowBlank="1" showInputMessage="1" showErrorMessage="1" error="リストから選択してください" sqref="S283" xr:uid="{3758B88D-F705-4A36-82D2-E673827F75F9}">
      <formula1>"○,　"</formula1>
    </dataValidation>
    <dataValidation errorStyle="warning" imeMode="hiragana" allowBlank="1" showInputMessage="1" showErrorMessage="1" sqref="T283:Y283" xr:uid="{F0C9DC8D-8AF3-4C3A-A94B-EEC848F1C4C3}"/>
    <dataValidation type="list" imeMode="halfAlpha" allowBlank="1" showInputMessage="1" showErrorMessage="1" error="リストから選択してください" sqref="S284" xr:uid="{86BB6F5E-70D1-4F39-8D64-7D758A0A2196}">
      <formula1>"○,　"</formula1>
    </dataValidation>
    <dataValidation errorStyle="warning" imeMode="hiragana" allowBlank="1" showInputMessage="1" showErrorMessage="1" sqref="T284:Y284" xr:uid="{9C1D1EEB-DDB2-4C54-9A16-119E1CC270E1}"/>
    <dataValidation type="list" imeMode="halfAlpha" allowBlank="1" showInputMessage="1" showErrorMessage="1" error="リストから選択してください" sqref="S285" xr:uid="{A1E34E4D-8DBE-4276-8BF9-BEF4F36D47CA}">
      <formula1>"○,　"</formula1>
    </dataValidation>
    <dataValidation errorStyle="warning" imeMode="hiragana" allowBlank="1" showInputMessage="1" showErrorMessage="1" sqref="T285:Y285" xr:uid="{A2F72143-AD8F-4F51-9DD3-CFF464046448}"/>
    <dataValidation type="list" imeMode="halfAlpha" allowBlank="1" showInputMessage="1" showErrorMessage="1" error="リストから選択してください" sqref="S286" xr:uid="{799F8B97-6E49-4974-9524-DB9BA1AF879B}">
      <formula1>"○,　"</formula1>
    </dataValidation>
    <dataValidation errorStyle="warning" imeMode="hiragana" allowBlank="1" showInputMessage="1" showErrorMessage="1" sqref="T286:Y286" xr:uid="{43050B1D-4998-4016-822E-5CCCE7B6B0B4}"/>
    <dataValidation type="list" imeMode="halfAlpha" allowBlank="1" showInputMessage="1" showErrorMessage="1" error="リストから選択してください" sqref="S287" xr:uid="{B974F6D7-435A-442D-9E3D-5799225E1B82}">
      <formula1>"○,　"</formula1>
    </dataValidation>
    <dataValidation errorStyle="warning" imeMode="hiragana" allowBlank="1" showInputMessage="1" showErrorMessage="1" sqref="T287:Y287" xr:uid="{ADE6B96E-56A4-4E22-97FF-EE2A1422EA53}"/>
    <dataValidation type="list" imeMode="halfAlpha" allowBlank="1" showInputMessage="1" showErrorMessage="1" error="リストから選択してください" sqref="S288" xr:uid="{46686950-CD73-43B4-90D9-4B480519036B}">
      <formula1>"○,　"</formula1>
    </dataValidation>
    <dataValidation errorStyle="warning" imeMode="hiragana" allowBlank="1" showInputMessage="1" showErrorMessage="1" sqref="T288:Y288" xr:uid="{4D5BC3EF-0EE4-444E-8E7E-0063E5AF28C9}"/>
    <dataValidation type="list" imeMode="halfAlpha" allowBlank="1" showInputMessage="1" showErrorMessage="1" error="リストから選択してください" sqref="S289" xr:uid="{D930C49E-C87C-42F7-99B2-E45BF72FD572}">
      <formula1>"○,　"</formula1>
    </dataValidation>
    <dataValidation errorStyle="warning" imeMode="hiragana" allowBlank="1" showInputMessage="1" showErrorMessage="1" sqref="T289:Y289" xr:uid="{6259F5FA-1C42-4011-89FD-121041EA02CA}"/>
    <dataValidation type="list" imeMode="halfAlpha" allowBlank="1" showInputMessage="1" showErrorMessage="1" error="リストから選択してください" sqref="S294" xr:uid="{D429A45F-F9DC-4FC8-B85E-0BEBFDAF44C4}">
      <formula1>"○,　"</formula1>
    </dataValidation>
    <dataValidation errorStyle="warning" imeMode="hiragana" allowBlank="1" showInputMessage="1" showErrorMessage="1" sqref="T294:Y294" xr:uid="{1DBB03F8-5F19-407F-93AC-23880D918174}"/>
    <dataValidation type="list" imeMode="halfAlpha" allowBlank="1" showInputMessage="1" showErrorMessage="1" error="リストから選択してください" sqref="S295" xr:uid="{41ECC96C-867B-417B-A1B1-89BC5974C98F}">
      <formula1>"○,　"</formula1>
    </dataValidation>
    <dataValidation errorStyle="warning" imeMode="hiragana" allowBlank="1" showInputMessage="1" showErrorMessage="1" sqref="T295:Y295" xr:uid="{DA4982F9-CB25-4EF7-8EF6-43DB34C60C3B}"/>
    <dataValidation type="list" imeMode="halfAlpha" allowBlank="1" showInputMessage="1" showErrorMessage="1" error="リストから選択してください" sqref="S296" xr:uid="{C12AB7EF-7951-41E9-BE69-05205DFE71B4}">
      <formula1>"○,　"</formula1>
    </dataValidation>
    <dataValidation errorStyle="warning" imeMode="hiragana" allowBlank="1" showInputMessage="1" showErrorMessage="1" sqref="T296:Y296" xr:uid="{8ABAAD61-ED52-4889-9D3E-E3B1BB6A5F27}"/>
    <dataValidation type="list" imeMode="halfAlpha" allowBlank="1" showInputMessage="1" showErrorMessage="1" error="リストから選択してください" sqref="S297" xr:uid="{CA4C8F43-3C3C-47B7-BE14-4513BB616358}">
      <formula1>"○,　"</formula1>
    </dataValidation>
    <dataValidation errorStyle="warning" imeMode="hiragana" allowBlank="1" showInputMessage="1" showErrorMessage="1" sqref="T297:Y297" xr:uid="{D1D2AC1E-2BEB-4569-8EB0-5F44B3FB904D}"/>
    <dataValidation type="list" imeMode="halfAlpha" allowBlank="1" showInputMessage="1" showErrorMessage="1" error="リストから選択してください" sqref="S298" xr:uid="{2619E658-00E8-49D5-8C0A-56D8E62BADD3}">
      <formula1>"○,　"</formula1>
    </dataValidation>
    <dataValidation errorStyle="warning" imeMode="hiragana" allowBlank="1" showInputMessage="1" showErrorMessage="1" sqref="T298:Y298" xr:uid="{2EB5C23E-DB4A-49C0-8290-F48E6FE63735}"/>
    <dataValidation type="list" imeMode="halfAlpha" allowBlank="1" showInputMessage="1" showErrorMessage="1" error="リストから選択してください" sqref="S299" xr:uid="{4F6E52F6-954C-4542-94F1-108CA174E0D9}">
      <formula1>"○,　"</formula1>
    </dataValidation>
    <dataValidation errorStyle="warning" imeMode="hiragana" allowBlank="1" showInputMessage="1" showErrorMessage="1" sqref="T299:Y299" xr:uid="{C1EDBDC6-AE27-4BDB-A516-31F760D1FA71}"/>
    <dataValidation type="list" imeMode="halfAlpha" allowBlank="1" showInputMessage="1" showErrorMessage="1" error="リストから選択してください" sqref="S300" xr:uid="{60294142-F6D6-4F3E-8CE7-E57E7EB08DA7}">
      <formula1>"○,　"</formula1>
    </dataValidation>
    <dataValidation errorStyle="warning" imeMode="hiragana" allowBlank="1" showInputMessage="1" showErrorMessage="1" sqref="T300:Y300" xr:uid="{43E5FB14-980A-4D32-9300-11FE90561F0E}"/>
    <dataValidation type="list" imeMode="halfAlpha" allowBlank="1" showInputMessage="1" showErrorMessage="1" error="リストから選択してください" sqref="S301" xr:uid="{DD6AD66D-469E-418B-84C7-EC49F8E8CFC7}">
      <formula1>"○,　"</formula1>
    </dataValidation>
    <dataValidation errorStyle="warning" imeMode="hiragana" allowBlank="1" showInputMessage="1" showErrorMessage="1" sqref="T301:Y301" xr:uid="{BE288016-9566-4F10-9F0F-3E3EB76FD92A}"/>
    <dataValidation type="list" imeMode="halfAlpha" allowBlank="1" showInputMessage="1" showErrorMessage="1" error="リストから選択してください" sqref="S302" xr:uid="{06508BA1-2FF6-4B5C-BF79-CEEF1B06C818}">
      <formula1>"○,　"</formula1>
    </dataValidation>
    <dataValidation errorStyle="warning" imeMode="hiragana" allowBlank="1" showInputMessage="1" showErrorMessage="1" sqref="T302:Y302" xr:uid="{740F71AC-66E3-42FE-AF41-CA6E4C91F149}"/>
    <dataValidation type="list" imeMode="halfAlpha" allowBlank="1" showInputMessage="1" showErrorMessage="1" error="リストから選択してください" sqref="S303" xr:uid="{F0FAD6D0-4E9E-41DC-8401-0B7D7064101B}">
      <formula1>"○,　"</formula1>
    </dataValidation>
    <dataValidation errorStyle="warning" imeMode="hiragana" allowBlank="1" showInputMessage="1" showErrorMessage="1" sqref="T303:Y303" xr:uid="{8DEEC20B-E6F6-45B6-BA69-13F5EE69E096}"/>
    <dataValidation type="list" imeMode="halfAlpha" allowBlank="1" showInputMessage="1" showErrorMessage="1" error="リストから選択してください" sqref="S304" xr:uid="{D8AF4B67-9BFF-439C-9907-6847AFE441FE}">
      <formula1>"○,　"</formula1>
    </dataValidation>
    <dataValidation errorStyle="warning" imeMode="hiragana" allowBlank="1" showInputMessage="1" showErrorMessage="1" sqref="T304:Y304" xr:uid="{CE10C10A-B6E3-40DD-8AD8-657D7865BAC5}"/>
    <dataValidation type="list" imeMode="halfAlpha" allowBlank="1" showInputMessage="1" showErrorMessage="1" error="リストから選択してください" sqref="S305" xr:uid="{063B8D3D-0114-4CD0-AB69-965E1C5D1EB7}">
      <formula1>"○,　"</formula1>
    </dataValidation>
    <dataValidation errorStyle="warning" imeMode="hiragana" allowBlank="1" showInputMessage="1" showErrorMessage="1" sqref="T305:Y305" xr:uid="{3B1350DB-E42C-42FA-AE42-3C179FE930FE}"/>
    <dataValidation type="list" imeMode="halfAlpha" allowBlank="1" showInputMessage="1" showErrorMessage="1" error="リストから選択してください" sqref="S306" xr:uid="{E57464F4-CFE3-4D83-B60C-A869EA55D055}">
      <formula1>"○,　"</formula1>
    </dataValidation>
    <dataValidation errorStyle="warning" imeMode="hiragana" allowBlank="1" showInputMessage="1" showErrorMessage="1" sqref="T306:Y306" xr:uid="{779B9EFD-81EF-4AD8-9217-88ADE46AEB6A}"/>
    <dataValidation type="list" imeMode="halfAlpha" allowBlank="1" showInputMessage="1" showErrorMessage="1" error="リストから選択してください" sqref="S307" xr:uid="{1C0FD332-565F-4056-A452-764A85024B5D}">
      <formula1>"○,　"</formula1>
    </dataValidation>
    <dataValidation errorStyle="warning" imeMode="hiragana" allowBlank="1" showInputMessage="1" showErrorMessage="1" sqref="T307:Y307" xr:uid="{F31E8570-8FDA-4600-8289-A81885A2EB11}"/>
    <dataValidation type="list" imeMode="halfAlpha" allowBlank="1" showInputMessage="1" showErrorMessage="1" error="リストから選択してください" sqref="S308" xr:uid="{51C2348B-35C8-4232-9237-1F2BF948C98D}">
      <formula1>"○,　"</formula1>
    </dataValidation>
    <dataValidation errorStyle="warning" imeMode="hiragana" allowBlank="1" showInputMessage="1" showErrorMessage="1" sqref="T308:Y308" xr:uid="{E81D5DE3-3589-4420-B4DA-F50D21755959}"/>
    <dataValidation type="list" imeMode="halfAlpha" allowBlank="1" showInputMessage="1" showErrorMessage="1" error="リストから選択してください" sqref="S309" xr:uid="{49754AFD-D5B5-4D71-AE22-0B47E3A7ED94}">
      <formula1>"○,　"</formula1>
    </dataValidation>
    <dataValidation errorStyle="warning" imeMode="hiragana" allowBlank="1" showInputMessage="1" showErrorMessage="1" sqref="T309:Y309" xr:uid="{D7EA6BA7-C2AC-44CE-983E-75FBAFDB5396}"/>
    <dataValidation type="list" imeMode="halfAlpha" allowBlank="1" showInputMessage="1" showErrorMessage="1" error="リストから選択してください" sqref="S310" xr:uid="{A383A8F8-90FB-4855-A360-551B8E534F5A}">
      <formula1>"○,　"</formula1>
    </dataValidation>
    <dataValidation errorStyle="warning" imeMode="hiragana" allowBlank="1" showInputMessage="1" showErrorMessage="1" sqref="T310:Y310" xr:uid="{2D8A1BC7-5CAE-4B24-8372-84A0B2F5956A}"/>
    <dataValidation type="list" imeMode="halfAlpha" allowBlank="1" showInputMessage="1" showErrorMessage="1" error="リストから選択してください" sqref="S311" xr:uid="{D00DA908-6151-493E-82ED-82C600850CD1}">
      <formula1>"○,　"</formula1>
    </dataValidation>
    <dataValidation errorStyle="warning" imeMode="hiragana" allowBlank="1" showInputMessage="1" showErrorMessage="1" sqref="T311:Y311" xr:uid="{CF1C9DD3-080B-4DE9-8BDE-8D62C4F3779A}"/>
    <dataValidation type="list" imeMode="halfAlpha" allowBlank="1" showInputMessage="1" showErrorMessage="1" error="リストから選択してください" sqref="S312" xr:uid="{1D41CB55-9704-4A6F-BC8F-582636C211AB}">
      <formula1>"○,　"</formula1>
    </dataValidation>
    <dataValidation errorStyle="warning" imeMode="hiragana" allowBlank="1" showInputMessage="1" showErrorMessage="1" sqref="T312:Y312" xr:uid="{66B93C0B-B225-41C8-8267-9C7AFD9F1821}"/>
    <dataValidation type="list" imeMode="halfAlpha" allowBlank="1" showInputMessage="1" showErrorMessage="1" error="リストから選択してください" sqref="S313" xr:uid="{F3534C7C-9325-473F-AC6F-0DF976A3B9CF}">
      <formula1>"○,　"</formula1>
    </dataValidation>
    <dataValidation errorStyle="warning" imeMode="hiragana" allowBlank="1" showInputMessage="1" showErrorMessage="1" sqref="T313:Y313" xr:uid="{06F85A9E-AB7C-4B57-A9E3-16D07498D960}"/>
    <dataValidation type="list" imeMode="halfAlpha" allowBlank="1" showInputMessage="1" showErrorMessage="1" error="リストから選択してください" sqref="S314" xr:uid="{39FB528D-055E-4BD1-AD53-37F80A1987D6}">
      <formula1>"○,　"</formula1>
    </dataValidation>
    <dataValidation errorStyle="warning" imeMode="hiragana" allowBlank="1" showInputMessage="1" showErrorMessage="1" sqref="T314:Y314" xr:uid="{5A8AF9BE-8AF1-44D2-83CC-77A2650E30EA}"/>
    <dataValidation type="list" imeMode="halfAlpha" allowBlank="1" showInputMessage="1" showErrorMessage="1" error="リストから選択してください" sqref="S315" xr:uid="{339FFD26-C378-4202-BCB0-B063756C91BD}">
      <formula1>"○,　"</formula1>
    </dataValidation>
    <dataValidation errorStyle="warning" imeMode="hiragana" allowBlank="1" showInputMessage="1" showErrorMessage="1" sqref="T315:Y315" xr:uid="{563A6545-516A-4FDD-BC3B-9C4E603F15DA}"/>
    <dataValidation type="list" imeMode="halfAlpha" allowBlank="1" showInputMessage="1" showErrorMessage="1" error="リストから選択してください" sqref="S316" xr:uid="{827D1038-ABF1-430A-B151-852984D83154}">
      <formula1>"○,　"</formula1>
    </dataValidation>
    <dataValidation errorStyle="warning" imeMode="hiragana" allowBlank="1" showInputMessage="1" showErrorMessage="1" sqref="T316:Y316" xr:uid="{4A60124E-A350-4E81-914F-ADF8D27B2854}"/>
    <dataValidation type="list" imeMode="halfAlpha" allowBlank="1" showInputMessage="1" showErrorMessage="1" error="リストから選択してください" sqref="S317" xr:uid="{CE92A498-557F-42BB-B84D-F887819B7492}">
      <formula1>"○,　"</formula1>
    </dataValidation>
    <dataValidation errorStyle="warning" imeMode="hiragana" allowBlank="1" showInputMessage="1" showErrorMessage="1" sqref="T317:Y317" xr:uid="{8AF1AF5E-0633-44F5-852C-561568E0212F}"/>
    <dataValidation type="list" imeMode="halfAlpha" allowBlank="1" showInputMessage="1" showErrorMessage="1" error="リストから選択してください" sqref="S318" xr:uid="{5A7544B5-A342-4FA9-914D-69E4C2631452}">
      <formula1>"○,　"</formula1>
    </dataValidation>
    <dataValidation errorStyle="warning" imeMode="hiragana" allowBlank="1" showInputMessage="1" showErrorMessage="1" sqref="T318:Y318" xr:uid="{797EF0AB-C00F-4839-9E2E-AAEEA96BB95D}"/>
    <dataValidation type="list" imeMode="halfAlpha" allowBlank="1" showInputMessage="1" showErrorMessage="1" error="リストから選択してください" sqref="S319" xr:uid="{272F4A76-060F-42BC-BBD0-DD13148DCF55}">
      <formula1>"○,　"</formula1>
    </dataValidation>
    <dataValidation errorStyle="warning" imeMode="hiragana" allowBlank="1" showInputMessage="1" showErrorMessage="1" sqref="T319:Y319" xr:uid="{4EE244F9-A954-40D2-A703-3E0CEE09DE6E}"/>
    <dataValidation type="list" imeMode="halfAlpha" allowBlank="1" showInputMessage="1" showErrorMessage="1" error="リストから選択してください" sqref="S320" xr:uid="{FF192BFD-8FC9-413D-A0DB-4724FBE0C46E}">
      <formula1>"○,　"</formula1>
    </dataValidation>
    <dataValidation errorStyle="warning" imeMode="hiragana" allowBlank="1" showInputMessage="1" showErrorMessage="1" sqref="T320:Y320" xr:uid="{983D1618-8DE9-4C5F-B415-95635CE674A4}"/>
    <dataValidation type="list" imeMode="halfAlpha" allowBlank="1" showInputMessage="1" showErrorMessage="1" error="リストから選択してください" sqref="S321" xr:uid="{0A263672-4FAE-4216-8F7D-C88E49C2F6DE}">
      <formula1>"○,　"</formula1>
    </dataValidation>
    <dataValidation errorStyle="warning" imeMode="hiragana" allowBlank="1" showInputMessage="1" showErrorMessage="1" sqref="T321:Y321" xr:uid="{F281A01C-3EE8-4562-9064-A4575C307FF3}"/>
    <dataValidation type="list" imeMode="halfAlpha" allowBlank="1" showInputMessage="1" showErrorMessage="1" error="リストから選択してください" sqref="S322" xr:uid="{5219EB54-5A62-4759-9343-B8E9C6A1666E}">
      <formula1>"○,　"</formula1>
    </dataValidation>
    <dataValidation errorStyle="warning" imeMode="hiragana" allowBlank="1" showInputMessage="1" showErrorMessage="1" sqref="T322:Y322" xr:uid="{D9F963C7-727C-4626-A422-60EB11D723EE}"/>
    <dataValidation type="list" imeMode="halfAlpha" allowBlank="1" showInputMessage="1" showErrorMessage="1" error="リストから選択してください" sqref="S323" xr:uid="{66E56014-8422-4B84-8F5D-67A8543A787A}">
      <formula1>"○,　"</formula1>
    </dataValidation>
    <dataValidation errorStyle="warning" imeMode="hiragana" allowBlank="1" showInputMessage="1" showErrorMessage="1" sqref="T323:Y323" xr:uid="{E2D994F9-F032-43EE-81F0-2DB6AAB494B8}"/>
    <dataValidation type="list" imeMode="halfAlpha" allowBlank="1" showInputMessage="1" showErrorMessage="1" error="リストから選択してください" sqref="S324" xr:uid="{03E8706A-6DED-4ECF-A597-D93EF21C68A7}">
      <formula1>"○,　"</formula1>
    </dataValidation>
    <dataValidation errorStyle="warning" imeMode="hiragana" allowBlank="1" showInputMessage="1" showErrorMessage="1" sqref="T324:Y324" xr:uid="{C8E1E2E5-7992-441F-8266-A7814BFED644}"/>
    <dataValidation type="list" imeMode="halfAlpha" allowBlank="1" showInputMessage="1" showErrorMessage="1" error="リストから選択してください" sqref="S325" xr:uid="{FE468D95-364F-483F-A931-3F456DA8A001}">
      <formula1>"○,　"</formula1>
    </dataValidation>
    <dataValidation errorStyle="warning" imeMode="hiragana" allowBlank="1" showInputMessage="1" showErrorMessage="1" sqref="T325:Y325" xr:uid="{E89A693F-6400-469D-8C6D-8951B8BE4401}"/>
    <dataValidation type="list" imeMode="halfAlpha" allowBlank="1" showInputMessage="1" showErrorMessage="1" error="リストから選択してください" sqref="S326" xr:uid="{59F9F007-2F62-4CE3-A1FB-B5C2BAAF5273}">
      <formula1>"○,　"</formula1>
    </dataValidation>
    <dataValidation errorStyle="warning" imeMode="hiragana" allowBlank="1" showInputMessage="1" showErrorMessage="1" sqref="T326:Y326" xr:uid="{A377FE71-9679-460D-A602-9E6A7A064DA5}"/>
    <dataValidation type="list" imeMode="halfAlpha" allowBlank="1" showInputMessage="1" showErrorMessage="1" error="リストから選択してください" sqref="S327" xr:uid="{C44FDEDD-1940-42D6-A74C-F0DED360FE2A}">
      <formula1>"○,　"</formula1>
    </dataValidation>
    <dataValidation errorStyle="warning" imeMode="hiragana" allowBlank="1" showInputMessage="1" showErrorMessage="1" sqref="T327:Y327" xr:uid="{B1F6C626-D1B1-4299-8577-842A104572C4}"/>
    <dataValidation type="list" imeMode="halfAlpha" allowBlank="1" showInputMessage="1" showErrorMessage="1" error="リストから選択してください" sqref="S328" xr:uid="{437AF554-376A-4321-BD35-10ADEB176B76}">
      <formula1>"○,　"</formula1>
    </dataValidation>
    <dataValidation errorStyle="warning" imeMode="hiragana" allowBlank="1" showInputMessage="1" showErrorMessage="1" sqref="T328:Y328" xr:uid="{265B60BB-F7CD-4733-BD09-CC277648ABE8}"/>
    <dataValidation type="list" imeMode="halfAlpha" allowBlank="1" showInputMessage="1" showErrorMessage="1" error="リストから選択してください" sqref="S329" xr:uid="{952B442F-C8BB-4A9F-8CA8-F21E54DE3B34}">
      <formula1>"○,　"</formula1>
    </dataValidation>
    <dataValidation errorStyle="warning" imeMode="hiragana" allowBlank="1" showInputMessage="1" showErrorMessage="1" sqref="T329:Y329" xr:uid="{82B56F65-650B-45AA-AEA8-BCFC19033C5A}"/>
    <dataValidation type="list" imeMode="halfAlpha" allowBlank="1" showInputMessage="1" showErrorMessage="1" error="リストから選択してください" sqref="S330" xr:uid="{B87C831D-D392-4BC8-99CB-B28B4FC22A77}">
      <formula1>"○,　"</formula1>
    </dataValidation>
    <dataValidation errorStyle="warning" imeMode="hiragana" allowBlank="1" showInputMessage="1" showErrorMessage="1" sqref="T330:Y330" xr:uid="{A4E01435-7B51-4B29-97ED-B8D5AB217B14}"/>
    <dataValidation type="list" imeMode="halfAlpha" allowBlank="1" showInputMessage="1" showErrorMessage="1" error="リストから選択してください" sqref="S331" xr:uid="{55BD6A9D-8DDA-4621-9910-6798B6BB7096}">
      <formula1>"○,　"</formula1>
    </dataValidation>
    <dataValidation errorStyle="warning" imeMode="hiragana" allowBlank="1" showInputMessage="1" showErrorMessage="1" sqref="T331:Y331" xr:uid="{9180E4ED-B13C-440F-A554-48ABC5921F69}"/>
    <dataValidation type="list" imeMode="halfAlpha" allowBlank="1" showInputMessage="1" showErrorMessage="1" error="リストから選択してください" sqref="S332" xr:uid="{4461A35F-7F61-47BF-B767-BCFA6931DDD6}">
      <formula1>"○,　"</formula1>
    </dataValidation>
    <dataValidation errorStyle="warning" imeMode="hiragana" allowBlank="1" showInputMessage="1" showErrorMessage="1" sqref="T332:Y332" xr:uid="{274697E3-9C8F-4E27-B4AF-470F6B3E7EDE}"/>
    <dataValidation type="list" imeMode="halfAlpha" allowBlank="1" showInputMessage="1" showErrorMessage="1" error="リストから選択してください" sqref="S333" xr:uid="{5569176D-1E8A-44E2-9BAD-94B86D9B0CF2}">
      <formula1>"○,　"</formula1>
    </dataValidation>
    <dataValidation errorStyle="warning" imeMode="hiragana" allowBlank="1" showInputMessage="1" showErrorMessage="1" sqref="T333:Y333" xr:uid="{CA95929B-EB46-45C0-94BF-862581057FD6}"/>
    <dataValidation type="list" imeMode="halfAlpha" allowBlank="1" showInputMessage="1" showErrorMessage="1" error="リストから選択してください" sqref="S334" xr:uid="{9A0561C9-5228-4E31-9B41-D7CE176418B4}">
      <formula1>"○,　"</formula1>
    </dataValidation>
    <dataValidation errorStyle="warning" imeMode="hiragana" allowBlank="1" showInputMessage="1" showErrorMessage="1" sqref="T334:Y334" xr:uid="{6EDDE32B-9112-4623-9565-582ED43B51F4}"/>
    <dataValidation type="list" imeMode="halfAlpha" allowBlank="1" showInputMessage="1" showErrorMessage="1" error="リストから選択してください" sqref="S335" xr:uid="{3C41BF23-47C7-4DE7-97B3-737BC39B09BF}">
      <formula1>"○,　"</formula1>
    </dataValidation>
    <dataValidation errorStyle="warning" imeMode="hiragana" allowBlank="1" showInputMessage="1" showErrorMessage="1" sqref="T335:Y335" xr:uid="{6F36243A-6FD6-4603-9EA4-0C90C69352B0}"/>
    <dataValidation type="list" imeMode="halfAlpha" allowBlank="1" showInputMessage="1" showErrorMessage="1" error="リストから選択してください" sqref="S336" xr:uid="{D95D35AD-F39F-46B0-B15F-6EF1C11AFC02}">
      <formula1>"○,　"</formula1>
    </dataValidation>
    <dataValidation errorStyle="warning" imeMode="hiragana" allowBlank="1" showInputMessage="1" showErrorMessage="1" sqref="T336:Y336" xr:uid="{2F61C10D-0509-41CF-8E0F-6FABB82D7445}"/>
    <dataValidation type="list" imeMode="halfAlpha" allowBlank="1" showInputMessage="1" showErrorMessage="1" error="リストから選択してください" sqref="S337" xr:uid="{5F1C4832-C58C-45CA-B69D-1359E8DD3304}">
      <formula1>"○,　"</formula1>
    </dataValidation>
    <dataValidation errorStyle="warning" imeMode="hiragana" allowBlank="1" showInputMessage="1" showErrorMessage="1" sqref="T337:Y337" xr:uid="{349033F2-290E-4B91-9F6F-CBC9191C665D}"/>
    <dataValidation type="list" imeMode="halfAlpha" allowBlank="1" showInputMessage="1" showErrorMessage="1" error="リストから選択してください" sqref="S338" xr:uid="{AEDA8223-457A-4577-BB0C-A04398C7CFE0}">
      <formula1>"○,　"</formula1>
    </dataValidation>
    <dataValidation errorStyle="warning" imeMode="hiragana" allowBlank="1" showInputMessage="1" showErrorMessage="1" sqref="T338:Y338" xr:uid="{E0079219-9E97-4809-B74B-7DDAE3AC69FE}"/>
    <dataValidation type="list" imeMode="halfAlpha" allowBlank="1" showInputMessage="1" showErrorMessage="1" error="リストから選択してください" sqref="S339" xr:uid="{BE82D660-2928-46D4-97F6-8396DA028761}">
      <formula1>"○,　"</formula1>
    </dataValidation>
    <dataValidation errorStyle="warning" imeMode="hiragana" allowBlank="1" showInputMessage="1" showErrorMessage="1" sqref="T339:Y339" xr:uid="{90595229-B6D6-42F8-B539-B7A5C0F51ECF}"/>
    <dataValidation type="list" imeMode="halfAlpha" allowBlank="1" showInputMessage="1" showErrorMessage="1" error="リストから選択してください" sqref="S340" xr:uid="{489EA47F-E145-4228-9D6B-122B3164B3C6}">
      <formula1>"○,　"</formula1>
    </dataValidation>
    <dataValidation errorStyle="warning" imeMode="hiragana" allowBlank="1" showInputMessage="1" showErrorMessage="1" sqref="T340:Y340" xr:uid="{46B1FF29-1BD0-4A0E-A64D-EAA078223A38}"/>
    <dataValidation type="list" imeMode="halfAlpha" allowBlank="1" showInputMessage="1" showErrorMessage="1" error="リストから選択してください" sqref="S341" xr:uid="{9F47DF75-7A3D-42DD-B09F-7F3C8E606888}">
      <formula1>"○,　"</formula1>
    </dataValidation>
    <dataValidation errorStyle="warning" imeMode="hiragana" allowBlank="1" showInputMessage="1" showErrorMessage="1" sqref="T341:Y341" xr:uid="{CA6640D1-B39D-4D54-8AA5-2BD8AD56B3C8}"/>
    <dataValidation type="list" imeMode="halfAlpha" allowBlank="1" showInputMessage="1" showErrorMessage="1" error="リストから選択してください" sqref="S342" xr:uid="{874B9DD6-28AC-40D7-85FB-180A369B096F}">
      <formula1>"○,　"</formula1>
    </dataValidation>
    <dataValidation errorStyle="warning" imeMode="hiragana" allowBlank="1" showInputMessage="1" showErrorMessage="1" sqref="T342:Y342" xr:uid="{FC2A5B70-B305-4983-9922-3A595A738D9A}"/>
    <dataValidation type="list" imeMode="halfAlpha" allowBlank="1" showInputMessage="1" showErrorMessage="1" error="リストから選択してください" sqref="S343" xr:uid="{DC44820C-99C7-4DB4-9D42-E5E463BF79DE}">
      <formula1>"○,　"</formula1>
    </dataValidation>
    <dataValidation errorStyle="warning" imeMode="hiragana" allowBlank="1" showInputMessage="1" showErrorMessage="1" sqref="T343:Y343" xr:uid="{915EE5A5-A019-4483-AD17-F8F6EAEBA765}"/>
    <dataValidation type="list" imeMode="halfAlpha" allowBlank="1" showInputMessage="1" showErrorMessage="1" error="リストから選択してください" sqref="S344" xr:uid="{CEEA8EAC-0145-491A-8418-F02DA6AE948D}">
      <formula1>"○,　"</formula1>
    </dataValidation>
    <dataValidation errorStyle="warning" imeMode="hiragana" allowBlank="1" showInputMessage="1" showErrorMessage="1" sqref="T344:Y344" xr:uid="{CFFE98E4-9096-4733-A021-896BA64CFB4C}"/>
    <dataValidation type="list" imeMode="halfAlpha" allowBlank="1" showInputMessage="1" showErrorMessage="1" error="リストから選択してください" sqref="S345" xr:uid="{3E1D755C-9B0C-4FAB-8D11-5279D4FBC9D8}">
      <formula1>"○,　"</formula1>
    </dataValidation>
    <dataValidation errorStyle="warning" imeMode="hiragana" allowBlank="1" showInputMessage="1" showErrorMessage="1" sqref="T345:Y345" xr:uid="{D5D59ABF-3DEA-4B9F-A2D6-9A414AEB16CE}"/>
    <dataValidation type="list" imeMode="halfAlpha" allowBlank="1" showInputMessage="1" showErrorMessage="1" error="リストから選択してください" sqref="S346" xr:uid="{44A93566-3D95-4946-BBC8-3AE95D4D461F}">
      <formula1>"○,　"</formula1>
    </dataValidation>
    <dataValidation errorStyle="warning" imeMode="hiragana" allowBlank="1" showInputMessage="1" showErrorMessage="1" sqref="T346:Y346" xr:uid="{A544D8D2-9BBB-472D-878E-9963BC60651B}"/>
    <dataValidation type="list" imeMode="halfAlpha" allowBlank="1" showInputMessage="1" showErrorMessage="1" error="リストから選択してください" sqref="S347" xr:uid="{0068EEB8-F6F0-4EB4-A364-E1F756CED368}">
      <formula1>"○,　"</formula1>
    </dataValidation>
    <dataValidation errorStyle="warning" imeMode="hiragana" allowBlank="1" showInputMessage="1" showErrorMessage="1" sqref="T347:Y347" xr:uid="{B8A9660F-61E3-4ED0-9053-C6F9F9422D7C}"/>
    <dataValidation type="list" imeMode="halfAlpha" allowBlank="1" showInputMessage="1" showErrorMessage="1" error="リストから選択してください" sqref="S348" xr:uid="{AB15A49A-A4FF-4701-9F9B-103F0D7003B8}">
      <formula1>"○,　"</formula1>
    </dataValidation>
    <dataValidation errorStyle="warning" imeMode="hiragana" allowBlank="1" showInputMessage="1" showErrorMessage="1" sqref="T348:Y348" xr:uid="{2A461FC5-FDE1-46F8-8C9E-5F2E5E1A4691}"/>
    <dataValidation type="list" imeMode="halfAlpha" allowBlank="1" showInputMessage="1" showErrorMessage="1" error="リストから選択してください" sqref="S349" xr:uid="{06D58729-352E-4CB5-A9CE-D95469A18264}">
      <formula1>"○,　"</formula1>
    </dataValidation>
    <dataValidation errorStyle="warning" imeMode="hiragana" allowBlank="1" showInputMessage="1" showErrorMessage="1" sqref="T349:Y349" xr:uid="{36FD6BBA-65D2-4788-B1E0-0A495517EF4C}"/>
    <dataValidation type="list" imeMode="halfAlpha" allowBlank="1" showInputMessage="1" showErrorMessage="1" error="リストから選択してください" sqref="S350" xr:uid="{3FE45832-1B62-4EA3-9830-22A56B32745A}">
      <formula1>"○,　"</formula1>
    </dataValidation>
    <dataValidation errorStyle="warning" imeMode="hiragana" allowBlank="1" showInputMessage="1" showErrorMessage="1" sqref="T350:Y350" xr:uid="{828FA8F6-BC1C-4DD6-8070-492D94112796}"/>
    <dataValidation type="list" imeMode="halfAlpha" allowBlank="1" showInputMessage="1" showErrorMessage="1" error="リストから選択してください" sqref="S351" xr:uid="{E7691C4E-62F5-4F8E-934C-6E5AE24DF144}">
      <formula1>"○,　"</formula1>
    </dataValidation>
    <dataValidation errorStyle="warning" imeMode="hiragana" allowBlank="1" showInputMessage="1" showErrorMessage="1" sqref="T351:Y351" xr:uid="{4BB41758-AEE9-4346-BDBB-B5F685CF3F67}"/>
    <dataValidation type="list" imeMode="halfAlpha" allowBlank="1" showInputMessage="1" showErrorMessage="1" error="リストから選択してください" sqref="S352" xr:uid="{FE3C920F-2F2E-482F-9528-36E2C3D9FF68}">
      <formula1>"○,　"</formula1>
    </dataValidation>
    <dataValidation errorStyle="warning" imeMode="hiragana" allowBlank="1" showInputMessage="1" showErrorMessage="1" sqref="T352:Y352" xr:uid="{79889D54-E3CF-4F21-A4DB-BA95068977E6}"/>
    <dataValidation type="list" imeMode="halfAlpha" allowBlank="1" showInputMessage="1" showErrorMessage="1" error="リストから選択してください" sqref="S353" xr:uid="{42FBB649-9779-4532-92DE-FD09DCC55091}">
      <formula1>"○,　"</formula1>
    </dataValidation>
    <dataValidation errorStyle="warning" imeMode="hiragana" allowBlank="1" showInputMessage="1" showErrorMessage="1" sqref="T353:Y353" xr:uid="{DC44A8A1-209A-44FC-B7EC-F015D701B876}"/>
    <dataValidation type="list" imeMode="halfAlpha" allowBlank="1" showInputMessage="1" showErrorMessage="1" error="リストから選択してください" sqref="S354" xr:uid="{0897F90E-A47D-4C16-9836-A13A02F067F4}">
      <formula1>"○,　"</formula1>
    </dataValidation>
    <dataValidation errorStyle="warning" imeMode="hiragana" allowBlank="1" showInputMessage="1" showErrorMessage="1" sqref="T354:Y354" xr:uid="{6985B00F-9986-4B49-9DFC-F368448FA00C}"/>
    <dataValidation type="list" imeMode="halfAlpha" allowBlank="1" showInputMessage="1" showErrorMessage="1" error="リストから選択してください" sqref="S355" xr:uid="{CBDE50E9-EC3A-402D-B7C4-560C3BFEA4F3}">
      <formula1>"○,　"</formula1>
    </dataValidation>
    <dataValidation errorStyle="warning" imeMode="hiragana" allowBlank="1" showInputMessage="1" showErrorMessage="1" sqref="T355:Y355" xr:uid="{4C8B0413-5B1F-4639-9BD5-824A40139C0F}"/>
    <dataValidation type="list" imeMode="halfAlpha" allowBlank="1" showInputMessage="1" showErrorMessage="1" error="リストから選択してください" sqref="S356" xr:uid="{B8E5BDF0-EA8B-4158-8736-37180B90F4F0}">
      <formula1>"○,　"</formula1>
    </dataValidation>
    <dataValidation errorStyle="warning" imeMode="hiragana" allowBlank="1" showInputMessage="1" showErrorMessage="1" sqref="T356:Y356" xr:uid="{A5F61A2B-9CA2-44C8-8644-F61F03BB55CA}"/>
    <dataValidation type="list" imeMode="halfAlpha" allowBlank="1" showInputMessage="1" showErrorMessage="1" error="リストから選択してください" sqref="S357" xr:uid="{96A9B67B-9981-4320-927E-6252FAE572F6}">
      <formula1>"○,　"</formula1>
    </dataValidation>
    <dataValidation errorStyle="warning" imeMode="hiragana" allowBlank="1" showInputMessage="1" showErrorMessage="1" sqref="T357:Y357" xr:uid="{93541D34-459E-4875-8BCB-CB04E8F4F82A}"/>
    <dataValidation type="list" imeMode="halfAlpha" allowBlank="1" showInputMessage="1" showErrorMessage="1" error="リストから選択してください" sqref="S358" xr:uid="{C75C51D1-4C84-42D4-82BB-3A9E849418D6}">
      <formula1>"○,　"</formula1>
    </dataValidation>
    <dataValidation errorStyle="warning" imeMode="hiragana" allowBlank="1" showInputMessage="1" showErrorMessage="1" sqref="T358:Y358" xr:uid="{E77669C6-B6B2-4EB3-82B9-3DB18F68366B}"/>
    <dataValidation type="list" imeMode="halfAlpha" allowBlank="1" showInputMessage="1" showErrorMessage="1" error="リストから選択してください" sqref="S359" xr:uid="{BEA8199F-3527-4239-B579-21531B2620DD}">
      <formula1>"○,　"</formula1>
    </dataValidation>
    <dataValidation errorStyle="warning" imeMode="hiragana" allowBlank="1" showInputMessage="1" showErrorMessage="1" sqref="T359:Y359" xr:uid="{B7DE654D-BBE8-409A-91C6-5D7E8A8E2ABB}"/>
    <dataValidation type="list" imeMode="halfAlpha" allowBlank="1" showInputMessage="1" showErrorMessage="1" error="リストから選択してください" sqref="S360" xr:uid="{2F64D135-4772-4492-838E-ED378A9F54B2}">
      <formula1>"○,　"</formula1>
    </dataValidation>
    <dataValidation errorStyle="warning" imeMode="hiragana" allowBlank="1" showInputMessage="1" showErrorMessage="1" sqref="T360:Y360" xr:uid="{589B3C8E-EF58-4493-8F10-8DD15E6AD370}"/>
    <dataValidation type="list" imeMode="halfAlpha" allowBlank="1" showInputMessage="1" showErrorMessage="1" error="リストから選択してください" sqref="S361" xr:uid="{962F8CFA-5AF5-4D17-98BC-4DD90DF4B29C}">
      <formula1>"○,　"</formula1>
    </dataValidation>
    <dataValidation errorStyle="warning" imeMode="hiragana" allowBlank="1" showInputMessage="1" showErrorMessage="1" sqref="T361:Y361" xr:uid="{7F4AC33B-4509-4BBD-BCE4-8B1550F1AEB8}"/>
    <dataValidation type="list" imeMode="halfAlpha" allowBlank="1" showInputMessage="1" showErrorMessage="1" error="リストから選択してください" sqref="S362" xr:uid="{E92BD3D3-ECB2-4462-8397-3AF5E88213FC}">
      <formula1>"○,　"</formula1>
    </dataValidation>
    <dataValidation errorStyle="warning" imeMode="hiragana" allowBlank="1" showInputMessage="1" showErrorMessage="1" sqref="T362:Y362" xr:uid="{F6645698-D6F6-402D-8B19-8F9266C55CD1}"/>
    <dataValidation type="list" imeMode="halfAlpha" allowBlank="1" showInputMessage="1" showErrorMessage="1" error="リストから選択してください" sqref="S363" xr:uid="{D5C15734-0C25-4D8D-A27A-554DBBED0E02}">
      <formula1>"○,　"</formula1>
    </dataValidation>
    <dataValidation errorStyle="warning" imeMode="hiragana" allowBlank="1" showInputMessage="1" showErrorMessage="1" sqref="T363:Y363" xr:uid="{F5D49CAC-A6C6-4612-8DEA-3F5A57814CD0}"/>
    <dataValidation type="list" imeMode="halfAlpha" allowBlank="1" showInputMessage="1" showErrorMessage="1" error="リストから選択してください" sqref="S364" xr:uid="{82660113-4D3E-4236-9C55-63087A2751AD}">
      <formula1>"○,　"</formula1>
    </dataValidation>
    <dataValidation errorStyle="warning" imeMode="hiragana" allowBlank="1" showInputMessage="1" showErrorMessage="1" sqref="T364:Y364" xr:uid="{3D2A175D-18B9-40F7-BD4B-11374C0C7EA5}"/>
    <dataValidation type="list" imeMode="halfAlpha" allowBlank="1" showInputMessage="1" showErrorMessage="1" error="リストから選択してください" sqref="S365" xr:uid="{18A5769F-F9C3-4ACF-85EB-E25A07465338}">
      <formula1>"○,　"</formula1>
    </dataValidation>
    <dataValidation errorStyle="warning" imeMode="hiragana" allowBlank="1" showInputMessage="1" showErrorMessage="1" sqref="T365:Y365" xr:uid="{1FEFA987-010D-4D82-8EEE-AE1506E323F5}"/>
    <dataValidation type="list" imeMode="halfAlpha" allowBlank="1" showInputMessage="1" showErrorMessage="1" error="リストから選択してください" sqref="S366" xr:uid="{B8803D13-FE22-4EDB-A2E6-67CC6D79064A}">
      <formula1>"○,　"</formula1>
    </dataValidation>
    <dataValidation errorStyle="warning" imeMode="hiragana" allowBlank="1" showInputMessage="1" showErrorMessage="1" sqref="T366:Y366" xr:uid="{25208D01-A8D4-4F6D-A489-156459232AC0}"/>
    <dataValidation type="list" imeMode="halfAlpha" allowBlank="1" showInputMessage="1" showErrorMessage="1" error="リストから選択してください" sqref="S367" xr:uid="{3ED9DB7D-0F5C-4CAF-9AF4-FD59DCE8113B}">
      <formula1>"○,　"</formula1>
    </dataValidation>
    <dataValidation errorStyle="warning" imeMode="hiragana" allowBlank="1" showInputMessage="1" showErrorMessage="1" sqref="T367:Y367" xr:uid="{5FB81E58-311D-4554-BB2A-FD2BE265657E}"/>
    <dataValidation type="list" imeMode="halfAlpha" allowBlank="1" showInputMessage="1" showErrorMessage="1" error="リストから選択してください" sqref="S368" xr:uid="{251E042C-A991-42A9-B2D4-FBE152AD516D}">
      <formula1>"○,　"</formula1>
    </dataValidation>
    <dataValidation errorStyle="warning" imeMode="hiragana" allowBlank="1" showInputMessage="1" showErrorMessage="1" sqref="T368:Y368" xr:uid="{2F0B2847-AB9C-49A8-8F22-2AF38BDEEA44}"/>
    <dataValidation type="list" imeMode="halfAlpha" allowBlank="1" showInputMessage="1" showErrorMessage="1" error="リストから選択してください" sqref="S369" xr:uid="{253D9071-75EB-419E-95D5-0C357C715CB6}">
      <formula1>"○,　"</formula1>
    </dataValidation>
    <dataValidation errorStyle="warning" imeMode="hiragana" allowBlank="1" showInputMessage="1" showErrorMessage="1" sqref="T369:Y369" xr:uid="{01FEFB72-9EE5-48A7-A6E9-AC6BDB70969F}"/>
    <dataValidation type="list" imeMode="halfAlpha" allowBlank="1" showInputMessage="1" showErrorMessage="1" error="リストから選択してください" sqref="S370" xr:uid="{15069C7B-7493-4B3D-9124-E331AA5BB179}">
      <formula1>"○,　"</formula1>
    </dataValidation>
    <dataValidation errorStyle="warning" imeMode="hiragana" allowBlank="1" showInputMessage="1" showErrorMessage="1" sqref="T370:Y370" xr:uid="{7629D7DC-A42A-4487-8507-4A567A14BCA0}"/>
    <dataValidation type="list" imeMode="halfAlpha" allowBlank="1" showInputMessage="1" showErrorMessage="1" error="リストから選択してください" sqref="I378:M378" xr:uid="{B027CF90-6A02-4D61-B364-A3CCAE5CBA8F}">
      <formula1>"有,無"</formula1>
    </dataValidation>
    <dataValidation type="list" imeMode="halfAlpha" allowBlank="1" showInputMessage="1" showErrorMessage="1" error="リストから選択してください" sqref="E384:F384" xr:uid="{F9D5A45A-203F-4F56-9E1C-DC26DFA0FE50}">
      <formula1>"許可,認可,登録,免許,特許等,　"</formula1>
    </dataValidation>
    <dataValidation errorStyle="warning" imeMode="hiragana" allowBlank="1" showInputMessage="1" showErrorMessage="1" sqref="G384:S384" xr:uid="{D257DEF0-D987-42D4-A2E4-159030E844E8}"/>
    <dataValidation errorStyle="warning" imeMode="hiragana" allowBlank="1" showInputMessage="1" showErrorMessage="1" sqref="T384:Y384" xr:uid="{45C42E71-1785-413C-8E45-CA2970120695}"/>
    <dataValidation type="list" imeMode="halfAlpha" allowBlank="1" showInputMessage="1" showErrorMessage="1" error="リストから選択してください" sqref="E385:F385" xr:uid="{61207674-B124-45C1-8AFE-B7D8B44C0D60}">
      <formula1>"許可,認可,登録,免許,特許等,　"</formula1>
    </dataValidation>
    <dataValidation errorStyle="warning" imeMode="hiragana" allowBlank="1" showInputMessage="1" showErrorMessage="1" sqref="G385:S385" xr:uid="{2BD7CD63-1B0B-4046-A57F-2251B12767B8}"/>
    <dataValidation errorStyle="warning" imeMode="hiragana" allowBlank="1" showInputMessage="1" showErrorMessage="1" sqref="T385:Y385" xr:uid="{02798662-60A0-4CD7-AEAC-750DA278AACB}"/>
    <dataValidation type="list" imeMode="halfAlpha" allowBlank="1" showInputMessage="1" showErrorMessage="1" error="リストから選択してください" sqref="E386:F386" xr:uid="{11DBDD93-3DA0-4584-BC3D-DF6C9A5990C3}">
      <formula1>"許可,認可,登録,免許,特許等,　"</formula1>
    </dataValidation>
    <dataValidation errorStyle="warning" imeMode="hiragana" allowBlank="1" showInputMessage="1" showErrorMessage="1" sqref="G386:S386" xr:uid="{AC89B69D-BCC7-44B0-927E-42C277235F69}"/>
    <dataValidation errorStyle="warning" imeMode="hiragana" allowBlank="1" showInputMessage="1" showErrorMessage="1" sqref="T386:Y386" xr:uid="{2F380C41-AE84-481F-9821-AC708756F177}"/>
    <dataValidation type="list" imeMode="halfAlpha" allowBlank="1" showInputMessage="1" showErrorMessage="1" error="リストから選択してください" sqref="E387:F387" xr:uid="{70909AC1-32B2-4470-B691-E10D105D60E1}">
      <formula1>"許可,認可,登録,免許,特許等,　"</formula1>
    </dataValidation>
    <dataValidation errorStyle="warning" imeMode="hiragana" allowBlank="1" showInputMessage="1" showErrorMessage="1" sqref="G387:S387" xr:uid="{CA03D75E-B4A6-4F2F-91E1-DD44F8A8D926}"/>
    <dataValidation errorStyle="warning" imeMode="hiragana" allowBlank="1" showInputMessage="1" showErrorMessage="1" sqref="T387:Y387" xr:uid="{DF0FBD02-82C0-47CE-9CAA-F7A851CF5160}"/>
    <dataValidation type="list" imeMode="halfAlpha" allowBlank="1" showInputMessage="1" showErrorMessage="1" error="リストから選択してください" sqref="E388:F388" xr:uid="{8CF67CF0-43BF-472C-B531-31CE19E54680}">
      <formula1>"許可,認可,登録,免許,特許等,　"</formula1>
    </dataValidation>
    <dataValidation errorStyle="warning" imeMode="hiragana" allowBlank="1" showInputMessage="1" showErrorMessage="1" sqref="G388:S388" xr:uid="{1D61A04D-93E9-4FB0-9A25-5EDE5772E793}"/>
    <dataValidation errorStyle="warning" imeMode="hiragana" allowBlank="1" showInputMessage="1" showErrorMessage="1" sqref="T388:Y388" xr:uid="{C495EDF9-318C-4D36-A4DB-03F19365B86D}"/>
    <dataValidation errorStyle="warning" imeMode="hiragana" allowBlank="1" showInputMessage="1" showErrorMessage="1" sqref="G398:Y398" xr:uid="{4710C204-8A7E-4827-B731-487263314C9F}"/>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80"/>
  </cols>
  <sheetData>
    <row r="1" spans="1:11" x14ac:dyDescent="0.15">
      <c r="A1" s="8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80" t="str">
        <f>"@神奈川県@和歌山県@鹿児島県@"</f>
        <v>@神奈川県@和歌山県@鹿児島県@</v>
      </c>
    </row>
    <row r="3" spans="1:11" x14ac:dyDescent="0.15">
      <c r="A3" s="80" t="s">
        <v>587</v>
      </c>
    </row>
    <row r="4" spans="1:11" x14ac:dyDescent="0.15">
      <c r="A4" s="80" t="s">
        <v>588</v>
      </c>
    </row>
    <row r="6" spans="1:11" x14ac:dyDescent="0.15">
      <c r="A6" s="50"/>
      <c r="B6" s="50"/>
      <c r="C6" s="50"/>
      <c r="D6" s="50"/>
      <c r="E6" s="50"/>
      <c r="F6" s="50"/>
      <c r="G6" s="50"/>
      <c r="H6" s="50"/>
      <c r="I6" s="50"/>
      <c r="J6" s="50"/>
      <c r="K6" s="50"/>
    </row>
    <row r="7" spans="1:11" x14ac:dyDescent="0.15">
      <c r="A7" s="50"/>
      <c r="B7" s="50"/>
      <c r="C7" s="50"/>
      <c r="D7" s="50"/>
      <c r="E7" s="50"/>
      <c r="F7" s="50"/>
      <c r="G7" s="50"/>
      <c r="H7" s="50"/>
      <c r="I7" s="50"/>
      <c r="J7" s="50"/>
      <c r="K7" s="50"/>
    </row>
    <row r="8" spans="1:11" x14ac:dyDescent="0.15">
      <c r="A8" s="50"/>
      <c r="B8" s="50"/>
      <c r="C8" s="50"/>
      <c r="D8" s="50"/>
      <c r="E8" s="50"/>
      <c r="F8" s="50"/>
      <c r="G8" s="50"/>
      <c r="H8" s="50"/>
      <c r="I8" s="50"/>
      <c r="J8" s="50"/>
      <c r="K8" s="50"/>
    </row>
    <row r="9" spans="1:11" x14ac:dyDescent="0.15">
      <c r="A9" s="50"/>
      <c r="B9" s="50"/>
      <c r="C9" s="50"/>
      <c r="D9" s="50"/>
      <c r="E9" s="50"/>
      <c r="F9" s="50"/>
      <c r="G9" s="50"/>
      <c r="H9" s="50"/>
      <c r="I9" s="50"/>
      <c r="J9" s="50"/>
      <c r="K9" s="50"/>
    </row>
    <row r="10" spans="1:11" x14ac:dyDescent="0.15">
      <c r="A10" s="50"/>
      <c r="B10" s="50"/>
      <c r="C10" s="50"/>
      <c r="D10" s="50"/>
      <c r="E10" s="50"/>
      <c r="F10" s="50"/>
      <c r="G10" s="50"/>
      <c r="H10" s="50"/>
      <c r="I10" s="50"/>
      <c r="J10" s="50"/>
      <c r="K10" s="50"/>
    </row>
    <row r="11" spans="1:11" x14ac:dyDescent="0.15">
      <c r="A11" s="50"/>
      <c r="B11" s="50"/>
      <c r="C11" s="50"/>
      <c r="D11" s="50"/>
      <c r="E11" s="50"/>
      <c r="F11" s="50"/>
      <c r="G11" s="50"/>
      <c r="H11" s="50"/>
      <c r="I11" s="50"/>
      <c r="J11" s="50"/>
      <c r="K11" s="50"/>
    </row>
    <row r="12" spans="1:11" x14ac:dyDescent="0.15">
      <c r="A12" s="50"/>
      <c r="B12" s="50"/>
      <c r="C12" s="50"/>
      <c r="D12" s="50"/>
      <c r="E12" s="50"/>
      <c r="F12" s="50"/>
      <c r="G12" s="50"/>
      <c r="H12" s="50"/>
      <c r="I12" s="50"/>
      <c r="J12" s="50"/>
      <c r="K12" s="50"/>
    </row>
    <row r="13" spans="1:11" x14ac:dyDescent="0.15">
      <c r="A13" s="50"/>
      <c r="B13" s="50"/>
      <c r="C13" s="50"/>
      <c r="D13" s="50"/>
      <c r="E13" s="50"/>
      <c r="F13" s="50"/>
      <c r="G13" s="50"/>
      <c r="H13" s="50"/>
      <c r="I13" s="50"/>
      <c r="J13" s="50"/>
      <c r="K13" s="50"/>
    </row>
    <row r="14" spans="1:11" x14ac:dyDescent="0.15">
      <c r="A14" s="50"/>
      <c r="B14" s="50"/>
      <c r="C14" s="50"/>
      <c r="D14" s="50"/>
      <c r="E14" s="50"/>
      <c r="F14" s="50"/>
      <c r="G14" s="50"/>
      <c r="H14" s="50"/>
      <c r="I14" s="50"/>
      <c r="J14" s="50"/>
      <c r="K14" s="50"/>
    </row>
    <row r="15" spans="1:11" x14ac:dyDescent="0.15">
      <c r="A15" s="50"/>
      <c r="B15" s="50"/>
      <c r="C15" s="50"/>
      <c r="D15" s="50"/>
      <c r="E15" s="50"/>
      <c r="F15" s="50"/>
      <c r="G15" s="50"/>
      <c r="H15" s="50"/>
      <c r="I15" s="50"/>
      <c r="J15" s="50"/>
      <c r="K15" s="50"/>
    </row>
  </sheetData>
  <sheetProtection algorithmName="SHA-512" hashValue="7NA8nFQmNqYgDZRd8k04CmCtKdWQQNRe0QoWgWtni5adYVuRwhs9XoG/IuAaAj6Aj3A9PbyMQDPDobAazLppkg==" saltValue="fRbJK7zRfJwg3dwvUX4eO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2025-08-12T00:59:12Z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