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codeName="ThisWorkbook"/>
  <mc:AlternateContent xmlns:mc="http://schemas.openxmlformats.org/markup-compatibility/2006">
    <mc:Choice Requires="x15">
      <x15ac:absPath xmlns:x15ac="http://schemas.microsoft.com/office/spreadsheetml/2010/11/ac" url="R:\旧管財課\入札契約係\R5・6・7指名願い\様式\R5定期\申請書（紙申請）\"/>
    </mc:Choice>
  </mc:AlternateContent>
  <xr:revisionPtr revIDLastSave="0" documentId="13_ncr:1_{5C00DB86-FEC1-4508-AEA9-690BB3D313EC}" xr6:coauthVersionLast="36" xr6:coauthVersionMax="47" xr10:uidLastSave="{00000000-0000-0000-0000-000000000000}"/>
  <workbookProtection workbookAlgorithmName="SHA-512" workbookHashValue="aAHDRGdU4qHqFSF5n1v+9n0/D13kdBerZU7yZ5+qBIEoY4uJpQp/qQZnAc//K/Rq/i+F4tnipGRBRbzQhDgh0Q==" workbookSaltValue="aHcHkbxtlJqCbcKu44PCGA==" workbookSpinCount="100000" lockStructure="1"/>
  <bookViews>
    <workbookView xWindow="-120" yWindow="-120" windowWidth="29040" windowHeight="17640" xr2:uid="{00000000-000D-0000-FFFF-FFFF00000000}"/>
  </bookViews>
  <sheets>
    <sheet name="入力シート" sheetId="1" r:id="rId1"/>
    <sheet name="settings" sheetId="2" state="hidden" r:id="rId2"/>
  </sheets>
  <definedNames>
    <definedName name="_xlnm.Print_Area" localSheetId="0">入力シート!$B$1:$AB$406</definedName>
    <definedName name="_xlnm.Print_Titles" localSheetId="0">入力シート!$1:$1</definedName>
    <definedName name="希望">入力シート!$A$200</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80" i="1" l="1"/>
  <c r="A239" i="1"/>
  <c r="A380" i="1" l="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3" i="1"/>
  <c r="A342" i="1"/>
  <c r="A341" i="1"/>
  <c r="A340" i="1"/>
  <c r="A339" i="1"/>
  <c r="A338" i="1"/>
  <c r="A337" i="1"/>
  <c r="A336" i="1"/>
  <c r="A335" i="1"/>
  <c r="A334" i="1"/>
  <c r="A333" i="1"/>
  <c r="A332" i="1"/>
  <c r="A331" i="1"/>
  <c r="A330" i="1"/>
  <c r="A329" i="1"/>
  <c r="A328" i="1"/>
  <c r="A327" i="1"/>
  <c r="A326" i="1"/>
  <c r="A325" i="1"/>
  <c r="A324" i="1"/>
  <c r="A323" i="1"/>
  <c r="A322" i="1"/>
  <c r="A320" i="1"/>
  <c r="A319" i="1"/>
  <c r="A318" i="1"/>
  <c r="A317" i="1"/>
  <c r="A316" i="1"/>
  <c r="A315" i="1"/>
  <c r="A314" i="1"/>
  <c r="A313" i="1"/>
  <c r="A312" i="1"/>
  <c r="A311" i="1"/>
  <c r="A310" i="1"/>
  <c r="A309" i="1"/>
  <c r="A308" i="1"/>
  <c r="A307" i="1"/>
  <c r="A306" i="1"/>
  <c r="A305" i="1"/>
  <c r="A304" i="1"/>
  <c r="A303" i="1"/>
  <c r="A302" i="1"/>
  <c r="A297" i="1"/>
  <c r="A296" i="1"/>
  <c r="A295" i="1"/>
  <c r="A294" i="1"/>
  <c r="A293" i="1"/>
  <c r="A292" i="1"/>
  <c r="A291" i="1"/>
  <c r="A290" i="1"/>
  <c r="A289" i="1"/>
  <c r="A288" i="1"/>
  <c r="A287" i="1"/>
  <c r="A286" i="1"/>
  <c r="A285" i="1"/>
  <c r="A284" i="1"/>
  <c r="A283" i="1"/>
  <c r="A282" i="1"/>
  <c r="A281"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83" i="1"/>
  <c r="A175" i="1"/>
  <c r="A173" i="1"/>
  <c r="A171" i="1"/>
  <c r="A167" i="1"/>
  <c r="A165" i="1"/>
  <c r="A163" i="1"/>
  <c r="A161" i="1"/>
  <c r="A159" i="1"/>
  <c r="A132" i="1"/>
  <c r="A130" i="1"/>
  <c r="A128" i="1"/>
  <c r="A122" i="1"/>
  <c r="A120" i="1"/>
  <c r="A93" i="1"/>
  <c r="A91" i="1"/>
  <c r="A90" i="1"/>
  <c r="A89" i="1"/>
  <c r="A87" i="1"/>
  <c r="A85" i="1"/>
  <c r="A83" i="1"/>
  <c r="A81" i="1"/>
  <c r="A79" i="1"/>
  <c r="A75" i="1"/>
  <c r="A69" i="1"/>
  <c r="A46" i="1"/>
  <c r="A44" i="1"/>
  <c r="A42" i="1"/>
  <c r="A40" i="1"/>
  <c r="A38" i="1"/>
  <c r="A36" i="1"/>
  <c r="A34" i="1"/>
  <c r="A32" i="1"/>
  <c r="A30" i="1"/>
  <c r="A26" i="1"/>
  <c r="D120" i="1" l="1"/>
  <c r="D122" i="1" s="1"/>
  <c r="D124" i="1" s="1"/>
  <c r="D126" i="1" s="1"/>
  <c r="D128" i="1" s="1"/>
  <c r="D130" i="1" s="1"/>
  <c r="D132" i="1" s="1"/>
  <c r="A2" i="2" l="1"/>
  <c r="A1" i="2"/>
  <c r="A169" i="1" l="1"/>
  <c r="A28" i="1"/>
  <c r="A126" i="1"/>
  <c r="A77" i="1"/>
</calcChain>
</file>

<file path=xl/sharedStrings.xml><?xml version="1.0" encoding="utf-8"?>
<sst xmlns="http://schemas.openxmlformats.org/spreadsheetml/2006/main" count="666" uniqueCount="586">
  <si>
    <t>営業年数</t>
    <rPh sb="0" eb="2">
      <t>エイギョウ</t>
    </rPh>
    <rPh sb="2" eb="4">
      <t>ネンスウ</t>
    </rPh>
    <phoneticPr fontId="6"/>
  </si>
  <si>
    <t xml:space="preserve"> 背景色が水色、またはピンク色の項目を入力してください。ピンク色は必須項目です。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</si>
  <si>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</si>
  <si>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</si>
  <si>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</si>
  <si>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リストから選択してください。</t>
    <phoneticPr fontId="5"/>
  </si>
  <si>
    <t>年</t>
    <rPh sb="0" eb="1">
      <t>ネン</t>
    </rPh>
    <phoneticPr fontId="5"/>
  </si>
  <si>
    <t>希望</t>
    <rPh sb="0" eb="2">
      <t>キボウ</t>
    </rPh>
    <phoneticPr fontId="5"/>
  </si>
  <si>
    <t>A.本社(店)情報</t>
    <phoneticPr fontId="5"/>
  </si>
  <si>
    <t>郵便番号</t>
    <rPh sb="0" eb="4">
      <t>ユウビンバンゴウ</t>
    </rPh>
    <phoneticPr fontId="6"/>
  </si>
  <si>
    <t>住所</t>
    <rPh sb="0" eb="2">
      <t>ジュウショ</t>
    </rPh>
    <phoneticPr fontId="6"/>
  </si>
  <si>
    <t>都道府県から入力してください。</t>
    <phoneticPr fontId="5"/>
  </si>
  <si>
    <t>商号又は名称フリガナ</t>
    <rPh sb="0" eb="2">
      <t>ショウゴウ</t>
    </rPh>
    <rPh sb="2" eb="3">
      <t>マタ</t>
    </rPh>
    <rPh sb="4" eb="6">
      <t>メイショウ</t>
    </rPh>
    <phoneticPr fontId="6"/>
  </si>
  <si>
    <t>商号又は名称</t>
    <rPh sb="0" eb="2">
      <t>ショウゴウ</t>
    </rPh>
    <rPh sb="2" eb="3">
      <t>マタ</t>
    </rPh>
    <rPh sb="4" eb="6">
      <t>メイショウ</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</si>
  <si>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</si>
  <si>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</si>
  <si>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代表者氏名フリガナ</t>
    <rPh sb="0" eb="3">
      <t>ダイヒョウシャ</t>
    </rPh>
    <rPh sb="3" eb="5">
      <t>シメイ</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</si>
  <si>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</si>
  <si>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</si>
  <si>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</si>
  <si>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</si>
  <si>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</si>
  <si>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</si>
  <si>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</si>
  <si>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</si>
  <si>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</si>
  <si>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</si>
  <si>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</si>
  <si>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</si>
  <si>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</si>
  <si>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代表者(受任者)役職</t>
    <rPh sb="0" eb="3">
      <t>ダイヒョウシャ</t>
    </rPh>
    <rPh sb="4" eb="7">
      <t>ジュニンシャ</t>
    </rPh>
    <rPh sb="8" eb="10">
      <t>ヤクショク</t>
    </rPh>
    <phoneticPr fontId="6"/>
  </si>
  <si>
    <t>例)所長　正式名称で入力してください。</t>
    <rPh sb="10" eb="12">
      <t>ニュウリョク</t>
    </rPh>
    <phoneticPr fontId="5"/>
  </si>
  <si>
    <t>代表者(受任者)氏名</t>
    <rPh sb="0" eb="3">
      <t>ダイヒョウシャ</t>
    </rPh>
    <rPh sb="4" eb="6">
      <t>ジュニン</t>
    </rPh>
    <rPh sb="6" eb="7">
      <t>シャ</t>
    </rPh>
    <rPh sb="8" eb="10">
      <t>シメイ</t>
    </rPh>
    <phoneticPr fontId="6"/>
  </si>
  <si>
    <t>フリガナ</t>
    <phoneticPr fontId="5"/>
  </si>
  <si>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</si>
  <si>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</si>
  <si>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</si>
  <si>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</si>
  <si>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</si>
  <si>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</si>
  <si>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</si>
  <si>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</si>
  <si>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</si>
  <si>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19"/>
  </si>
  <si>
    <t>行政書士登録番号</t>
    <rPh sb="0" eb="2">
      <t>ギョウセイ</t>
    </rPh>
    <rPh sb="2" eb="4">
      <t>ショシ</t>
    </rPh>
    <rPh sb="4" eb="6">
      <t>トウロク</t>
    </rPh>
    <rPh sb="6" eb="8">
      <t>バンゴウ</t>
    </rPh>
    <phoneticPr fontId="6"/>
  </si>
  <si>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</si>
  <si>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</si>
  <si>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</si>
  <si>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例)2022/4/1、R4/4/1</t>
    <phoneticPr fontId="5"/>
  </si>
  <si>
    <t>例)カブシキガイシャスズキグミ　正式名称を全角カタカナで入力してください。</t>
    <phoneticPr fontId="5"/>
  </si>
  <si>
    <t>例)株式会社鈴木組　正式名称で入力してください。</t>
    <phoneticPr fontId="5"/>
  </si>
  <si>
    <t>例)2022/4/1</t>
    <phoneticPr fontId="5"/>
  </si>
  <si>
    <t>南あわじ市 一般競争(指名競争)参加資格審査申請書【物品の納入・製造、役務提供等】</t>
    <rPh sb="6" eb="8">
      <t>イッパン</t>
    </rPh>
    <rPh sb="8" eb="10">
      <t>キョウソウ</t>
    </rPh>
    <rPh sb="11" eb="13">
      <t>シメイ</t>
    </rPh>
    <rPh sb="13" eb="15">
      <t>キョウソウ</t>
    </rPh>
    <rPh sb="26" eb="28">
      <t>ブッピン</t>
    </rPh>
    <rPh sb="29" eb="31">
      <t>ノウニュウ</t>
    </rPh>
    <rPh sb="32" eb="34">
      <t>セイゾウ</t>
    </rPh>
    <rPh sb="35" eb="37">
      <t>エキム</t>
    </rPh>
    <rPh sb="37" eb="39">
      <t>テイキョウ</t>
    </rPh>
    <rPh sb="39" eb="40">
      <t>ナド</t>
    </rPh>
    <phoneticPr fontId="5"/>
  </si>
  <si>
    <t>令和5・6・7年度において、南あわじ市で行われる物品の納入・製造、役務提供等に係る競争入札に参加する資格の審査を申請します。</t>
    <phoneticPr fontId="5"/>
  </si>
  <si>
    <t>資本金</t>
    <rPh sb="0" eb="3">
      <t>シホンキン</t>
    </rPh>
    <phoneticPr fontId="5"/>
  </si>
  <si>
    <t>例)10　登録を希望する業種に係る事業の開始日（複数の業種を希望する場合は最も早い開始日）から直前の営業年度の終了日までの期間（１年未満切り捨て）を入力してください。</t>
    <rPh sb="47" eb="49">
      <t>チョクゼン</t>
    </rPh>
    <rPh sb="50" eb="54">
      <t>エイギョウネンド</t>
    </rPh>
    <rPh sb="55" eb="58">
      <t>シュウリョウビ</t>
    </rPh>
    <rPh sb="74" eb="76">
      <t>ニュウリョク</t>
    </rPh>
    <phoneticPr fontId="5"/>
  </si>
  <si>
    <t>売上高合計</t>
    <phoneticPr fontId="5"/>
  </si>
  <si>
    <t>直近１年度分の売上高合計を入力してください。</t>
    <rPh sb="0" eb="1">
      <t>チョク</t>
    </rPh>
    <rPh sb="13" eb="15">
      <t>ニュウリョク</t>
    </rPh>
    <phoneticPr fontId="5"/>
  </si>
  <si>
    <t>許可</t>
    <phoneticPr fontId="5"/>
  </si>
  <si>
    <t xml:space="preserve">根拠法令等 </t>
    <phoneticPr fontId="5"/>
  </si>
  <si>
    <t>所管官公署</t>
    <phoneticPr fontId="5"/>
  </si>
  <si>
    <t>希望する業種等</t>
    <rPh sb="0" eb="2">
      <t>キボウ</t>
    </rPh>
    <rPh sb="4" eb="6">
      <t>ギョウシュ</t>
    </rPh>
    <rPh sb="6" eb="7">
      <t>トウ</t>
    </rPh>
    <phoneticPr fontId="6"/>
  </si>
  <si>
    <t>物品の納入・製造</t>
    <phoneticPr fontId="5"/>
  </si>
  <si>
    <t>0201</t>
    <phoneticPr fontId="5"/>
  </si>
  <si>
    <t>0202</t>
    <phoneticPr fontId="5"/>
  </si>
  <si>
    <t>0203</t>
    <phoneticPr fontId="5"/>
  </si>
  <si>
    <t>0204</t>
    <phoneticPr fontId="5"/>
  </si>
  <si>
    <t>0205</t>
    <phoneticPr fontId="5"/>
  </si>
  <si>
    <t>事務機器</t>
    <phoneticPr fontId="5"/>
  </si>
  <si>
    <t>ＯＡ機器</t>
    <phoneticPr fontId="5"/>
  </si>
  <si>
    <t>0206</t>
    <phoneticPr fontId="5"/>
  </si>
  <si>
    <t>その他事務用品</t>
    <phoneticPr fontId="5"/>
  </si>
  <si>
    <t>選挙設備用品</t>
    <phoneticPr fontId="5"/>
  </si>
  <si>
    <t>印章</t>
    <phoneticPr fontId="5"/>
  </si>
  <si>
    <t>文房具、事務用品、机、椅子等</t>
    <phoneticPr fontId="5"/>
  </si>
  <si>
    <t>和・洋紙、封筒、PPC用紙、感熱紙、連続用紙等</t>
    <phoneticPr fontId="5"/>
  </si>
  <si>
    <t>複写機、印刷機、製図用機器等</t>
    <phoneticPr fontId="5"/>
  </si>
  <si>
    <t>汎用コンピュータ、パソコン、プリンタ、コンピュータ関連商品等</t>
    <phoneticPr fontId="5"/>
  </si>
  <si>
    <t>木印、ゴム印等</t>
    <phoneticPr fontId="5"/>
  </si>
  <si>
    <t>選挙用品等</t>
    <phoneticPr fontId="5"/>
  </si>
  <si>
    <t>0301</t>
    <phoneticPr fontId="5"/>
  </si>
  <si>
    <t>0302</t>
    <phoneticPr fontId="5"/>
  </si>
  <si>
    <t>0303</t>
    <phoneticPr fontId="5"/>
  </si>
  <si>
    <t>家具・室内装飾</t>
    <rPh sb="0" eb="2">
      <t>カグ</t>
    </rPh>
    <rPh sb="3" eb="5">
      <t>シツナイ</t>
    </rPh>
    <rPh sb="5" eb="7">
      <t>ソウショク</t>
    </rPh>
    <phoneticPr fontId="5"/>
  </si>
  <si>
    <t>家具・什器</t>
    <phoneticPr fontId="5"/>
  </si>
  <si>
    <t>幕類</t>
    <phoneticPr fontId="5"/>
  </si>
  <si>
    <t>その他家具室内装飾</t>
    <phoneticPr fontId="5"/>
  </si>
  <si>
    <t>応接家具、一般用ベッド、タンス、食器戸棚、机、椅子、鏡台、黒板等、什器類、ベビーベッド、ベビーチェア等</t>
    <phoneticPr fontId="5"/>
  </si>
  <si>
    <t>カーテン、アコーディオンカーテン、じゅうたん、ブラインド、クロス、椅子カバー、シート等</t>
    <phoneticPr fontId="5"/>
  </si>
  <si>
    <t>映写幕、暗幕、緞帳、引き幕、スクリーン等</t>
    <phoneticPr fontId="5"/>
  </si>
  <si>
    <t>教材</t>
    <phoneticPr fontId="5"/>
  </si>
  <si>
    <t>0401</t>
    <phoneticPr fontId="5"/>
  </si>
  <si>
    <t>0402</t>
    <phoneticPr fontId="5"/>
  </si>
  <si>
    <t>0403</t>
    <phoneticPr fontId="5"/>
  </si>
  <si>
    <t>楽器・CD</t>
    <phoneticPr fontId="5"/>
  </si>
  <si>
    <t>楽器、楽譜、レコード、ＣＤ等</t>
    <phoneticPr fontId="5"/>
  </si>
  <si>
    <t>学校教材</t>
    <phoneticPr fontId="5"/>
  </si>
  <si>
    <t>理科実験器具、実習用機器、視聴覚教育機器、映画フィルム、ビデオカセット、スライド、保健室用品、画材、教科書、副読本</t>
    <phoneticPr fontId="5"/>
  </si>
  <si>
    <t>保育用品</t>
    <phoneticPr fontId="5"/>
  </si>
  <si>
    <t>その他教材</t>
    <phoneticPr fontId="5"/>
  </si>
  <si>
    <t>園児用机・椅子、保育用教材等</t>
    <phoneticPr fontId="5"/>
  </si>
  <si>
    <t>0501</t>
    <phoneticPr fontId="5"/>
  </si>
  <si>
    <t>0502</t>
    <phoneticPr fontId="5"/>
  </si>
  <si>
    <t>図書</t>
    <rPh sb="0" eb="2">
      <t>トショ</t>
    </rPh>
    <phoneticPr fontId="5"/>
  </si>
  <si>
    <t>書籍</t>
    <phoneticPr fontId="5"/>
  </si>
  <si>
    <t>室内装飾品</t>
    <phoneticPr fontId="5"/>
  </si>
  <si>
    <t>紙類</t>
    <phoneticPr fontId="5"/>
  </si>
  <si>
    <t>文具・事務用品</t>
    <phoneticPr fontId="5"/>
  </si>
  <si>
    <t>映像ソフト</t>
    <phoneticPr fontId="5"/>
  </si>
  <si>
    <t>その他図書</t>
    <phoneticPr fontId="5"/>
  </si>
  <si>
    <t>書籍、法規、刊行物、雑誌、地図等</t>
    <phoneticPr fontId="5"/>
  </si>
  <si>
    <t>運動用品</t>
    <rPh sb="0" eb="2">
      <t>ウンドウ</t>
    </rPh>
    <rPh sb="2" eb="4">
      <t>ヨウヒン</t>
    </rPh>
    <phoneticPr fontId="5"/>
  </si>
  <si>
    <t>0601</t>
    <phoneticPr fontId="5"/>
  </si>
  <si>
    <t>体育用品器具</t>
    <phoneticPr fontId="5"/>
  </si>
  <si>
    <t>球技、陸上、水泳、武道、登山、キャンプ、児童遊戯具、運動衣等</t>
    <phoneticPr fontId="5"/>
  </si>
  <si>
    <t>医療機器</t>
    <phoneticPr fontId="5"/>
  </si>
  <si>
    <t>0701</t>
    <phoneticPr fontId="5"/>
  </si>
  <si>
    <t>0702</t>
    <phoneticPr fontId="5"/>
  </si>
  <si>
    <t>医療衛生材料</t>
    <phoneticPr fontId="5"/>
  </si>
  <si>
    <t>医療器械器具</t>
    <phoneticPr fontId="5"/>
  </si>
  <si>
    <t>リハビリ介護用品</t>
    <phoneticPr fontId="5"/>
  </si>
  <si>
    <t>その他医療機器</t>
    <phoneticPr fontId="5"/>
  </si>
  <si>
    <t>医療材料、衛生材料等</t>
    <phoneticPr fontId="5"/>
  </si>
  <si>
    <t>医療機器、医療ベッド、補聴器、医療用分析機器</t>
    <phoneticPr fontId="5"/>
  </si>
  <si>
    <t>介護用品、リハビリテーション機器</t>
    <phoneticPr fontId="5"/>
  </si>
  <si>
    <t>医薬品</t>
    <rPh sb="0" eb="3">
      <t>イヤクヒン</t>
    </rPh>
    <phoneticPr fontId="5"/>
  </si>
  <si>
    <t>0801</t>
    <phoneticPr fontId="5"/>
  </si>
  <si>
    <t>医試薬品</t>
    <phoneticPr fontId="5"/>
  </si>
  <si>
    <t>人体薬品、動物薬品、医療酸素、笑気ｶﾞｽ等</t>
    <phoneticPr fontId="5"/>
  </si>
  <si>
    <t>0901</t>
    <phoneticPr fontId="5"/>
  </si>
  <si>
    <t>0902</t>
    <phoneticPr fontId="5"/>
  </si>
  <si>
    <t>化学工業薬品</t>
    <phoneticPr fontId="5"/>
  </si>
  <si>
    <t>農薬・肥料・殺虫剤</t>
    <phoneticPr fontId="5"/>
  </si>
  <si>
    <t>その他工業製品・試薬</t>
    <phoneticPr fontId="5"/>
  </si>
  <si>
    <t>工業薬品（塩化カルシウム等）、化学薬品（次亜塩素酸ソーダ等）、農業薬品</t>
    <phoneticPr fontId="5"/>
  </si>
  <si>
    <t>農業薬品、肥料、殺虫剤、土壌改良剤</t>
    <phoneticPr fontId="5"/>
  </si>
  <si>
    <t>酸素、アセチレン、ヘリウム等</t>
    <phoneticPr fontId="5"/>
  </si>
  <si>
    <t>厨房</t>
    <rPh sb="0" eb="2">
      <t>チュウボウ</t>
    </rPh>
    <phoneticPr fontId="5"/>
  </si>
  <si>
    <t>1001</t>
    <phoneticPr fontId="5"/>
  </si>
  <si>
    <t>被服</t>
    <phoneticPr fontId="5"/>
  </si>
  <si>
    <t>寝具</t>
    <phoneticPr fontId="5"/>
  </si>
  <si>
    <t>その他衣料品</t>
    <phoneticPr fontId="5"/>
  </si>
  <si>
    <t>制服、制帽、作業着、事務服、白衣、肌着、靴下、ネクタイ、ワイシャツ、帽子、タオル等</t>
    <phoneticPr fontId="5"/>
  </si>
  <si>
    <t>布団、毛布、敷布、枕等</t>
    <phoneticPr fontId="5"/>
  </si>
  <si>
    <t>靴、長靴、地下足袋、かばん、手袋、雨具等</t>
    <phoneticPr fontId="5"/>
  </si>
  <si>
    <t>1101</t>
    <phoneticPr fontId="5"/>
  </si>
  <si>
    <t>1102</t>
    <phoneticPr fontId="5"/>
  </si>
  <si>
    <t>厨房用品器具</t>
    <phoneticPr fontId="5"/>
  </si>
  <si>
    <t>調理台、流し台、ｶﾞｽﾃｰﾌﾞﾙ器具、衛生設備、調理用器具等</t>
    <phoneticPr fontId="5"/>
  </si>
  <si>
    <t>食料品</t>
    <phoneticPr fontId="5"/>
  </si>
  <si>
    <t>1201</t>
    <phoneticPr fontId="5"/>
  </si>
  <si>
    <t>1203</t>
    <phoneticPr fontId="5"/>
  </si>
  <si>
    <t>食品</t>
    <phoneticPr fontId="5"/>
  </si>
  <si>
    <t>備蓄用食料</t>
    <phoneticPr fontId="5"/>
  </si>
  <si>
    <t>その他食料品</t>
    <phoneticPr fontId="5"/>
  </si>
  <si>
    <t>茶、菓子、酒、仕出し等</t>
    <phoneticPr fontId="5"/>
  </si>
  <si>
    <t>非常用食料、水等</t>
    <phoneticPr fontId="5"/>
  </si>
  <si>
    <t>米、野菜、果物、魚類等</t>
    <phoneticPr fontId="5"/>
  </si>
  <si>
    <t>雑貨</t>
    <phoneticPr fontId="5"/>
  </si>
  <si>
    <t>1301</t>
    <phoneticPr fontId="5"/>
  </si>
  <si>
    <t>1302</t>
    <phoneticPr fontId="5"/>
  </si>
  <si>
    <t>1303</t>
    <phoneticPr fontId="5"/>
  </si>
  <si>
    <t>防災用品</t>
    <phoneticPr fontId="5"/>
  </si>
  <si>
    <t>記念品・ギフト品</t>
    <phoneticPr fontId="5"/>
  </si>
  <si>
    <t>荒物・雑貨品</t>
    <phoneticPr fontId="5"/>
  </si>
  <si>
    <t>その他雑貨</t>
    <phoneticPr fontId="5"/>
  </si>
  <si>
    <t>日用品、金物、荒物等</t>
    <phoneticPr fontId="5"/>
  </si>
  <si>
    <t>災害時備蓄用毛布、防災グッズ</t>
    <phoneticPr fontId="5"/>
  </si>
  <si>
    <t>原材料</t>
    <rPh sb="0" eb="3">
      <t>ゲンザイリョウ</t>
    </rPh>
    <phoneticPr fontId="5"/>
  </si>
  <si>
    <t>1401</t>
    <phoneticPr fontId="5"/>
  </si>
  <si>
    <t>1402</t>
    <phoneticPr fontId="5"/>
  </si>
  <si>
    <t>1403</t>
    <phoneticPr fontId="5"/>
  </si>
  <si>
    <t>1404</t>
    <phoneticPr fontId="5"/>
  </si>
  <si>
    <t>1405</t>
    <phoneticPr fontId="5"/>
  </si>
  <si>
    <t>1407</t>
    <phoneticPr fontId="5"/>
  </si>
  <si>
    <t>1408</t>
    <phoneticPr fontId="5"/>
  </si>
  <si>
    <t>1409</t>
    <phoneticPr fontId="5"/>
  </si>
  <si>
    <t>1499</t>
    <phoneticPr fontId="5"/>
  </si>
  <si>
    <t>土石・骨材</t>
    <phoneticPr fontId="5"/>
  </si>
  <si>
    <t>土、石、砂、砂利、砕石等</t>
    <phoneticPr fontId="5"/>
  </si>
  <si>
    <t>建材・諸資材</t>
    <phoneticPr fontId="5"/>
  </si>
  <si>
    <t>木材、合板、ガラス、塗料、畳（表替え含む）等</t>
    <phoneticPr fontId="5"/>
  </si>
  <si>
    <t>コンクリート二次製品</t>
    <phoneticPr fontId="5"/>
  </si>
  <si>
    <t>鋼材</t>
    <phoneticPr fontId="5"/>
  </si>
  <si>
    <t>鋼管、鋼板類、グレーチング、マンホールの蓋等</t>
    <phoneticPr fontId="5"/>
  </si>
  <si>
    <t>アスファルト乳剤・合材</t>
    <phoneticPr fontId="5"/>
  </si>
  <si>
    <t>管材</t>
    <phoneticPr fontId="5"/>
  </si>
  <si>
    <t>植物</t>
    <phoneticPr fontId="5"/>
  </si>
  <si>
    <t>種子、苗木、生花、造花</t>
    <phoneticPr fontId="5"/>
  </si>
  <si>
    <t>園芸・造園</t>
    <phoneticPr fontId="5"/>
  </si>
  <si>
    <t>園芸・造園資材、肥料、園芸資材</t>
    <phoneticPr fontId="5"/>
  </si>
  <si>
    <t>その他原材料</t>
    <phoneticPr fontId="5"/>
  </si>
  <si>
    <t>1503</t>
    <phoneticPr fontId="5"/>
  </si>
  <si>
    <t>石油製品</t>
    <phoneticPr fontId="5"/>
  </si>
  <si>
    <t>ガス</t>
    <phoneticPr fontId="5"/>
  </si>
  <si>
    <t>電力</t>
    <phoneticPr fontId="5"/>
  </si>
  <si>
    <t>その他の燃料</t>
    <phoneticPr fontId="5"/>
  </si>
  <si>
    <t>ガソリン、軽油、灯油、重油、潤滑油等</t>
    <phoneticPr fontId="5"/>
  </si>
  <si>
    <t>プロパンガス</t>
    <phoneticPr fontId="5"/>
  </si>
  <si>
    <t>電気供給</t>
    <phoneticPr fontId="5"/>
  </si>
  <si>
    <t>木炭、まき、練炭等</t>
    <phoneticPr fontId="5"/>
  </si>
  <si>
    <t>消防用品</t>
    <rPh sb="0" eb="2">
      <t>ショウボウ</t>
    </rPh>
    <rPh sb="2" eb="4">
      <t>ヨウヒン</t>
    </rPh>
    <phoneticPr fontId="5"/>
  </si>
  <si>
    <t>消防用品器具</t>
    <phoneticPr fontId="5"/>
  </si>
  <si>
    <t>消防自動車・ポンプ</t>
    <phoneticPr fontId="5"/>
  </si>
  <si>
    <t>その他消防用品</t>
    <phoneticPr fontId="5"/>
  </si>
  <si>
    <t>消防用品器具、消火器、火災警報器、消防ホース、消防服、保安用具等</t>
    <phoneticPr fontId="5"/>
  </si>
  <si>
    <t>消防自動車、消防用可搬ポンプ</t>
    <phoneticPr fontId="5"/>
  </si>
  <si>
    <t>1703</t>
    <phoneticPr fontId="5"/>
  </si>
  <si>
    <t>自動車</t>
    <phoneticPr fontId="5"/>
  </si>
  <si>
    <t>特殊自動車</t>
    <phoneticPr fontId="5"/>
  </si>
  <si>
    <t>自動車部品</t>
    <phoneticPr fontId="5"/>
  </si>
  <si>
    <t>自動車部品、タイヤ、カー用品等</t>
    <phoneticPr fontId="5"/>
  </si>
  <si>
    <t>バイク、自転車およびその部品</t>
    <phoneticPr fontId="5"/>
  </si>
  <si>
    <t>電気・通信機器</t>
    <phoneticPr fontId="5"/>
  </si>
  <si>
    <t>1803</t>
    <phoneticPr fontId="5"/>
  </si>
  <si>
    <t>1804</t>
    <phoneticPr fontId="5"/>
  </si>
  <si>
    <t>家庭電化製品</t>
    <phoneticPr fontId="5"/>
  </si>
  <si>
    <t>通信機器器具</t>
    <phoneticPr fontId="5"/>
  </si>
  <si>
    <t>電気機器、電気器材</t>
    <phoneticPr fontId="5"/>
  </si>
  <si>
    <t>カメラ・写真用品</t>
    <phoneticPr fontId="5"/>
  </si>
  <si>
    <t>テレビ、ビデオデッキ、オーディオ製品、冷蔵庫、照明器具、電池、ビデオ・カセットテープ等</t>
    <phoneticPr fontId="5"/>
  </si>
  <si>
    <t>電気通信機器、無線機、電話交換機、有線設備等</t>
    <phoneticPr fontId="5"/>
  </si>
  <si>
    <t>発電機、モーター、受配電設備、舞台照明機器、音響装置、電気材料、電線、蓄電池等</t>
    <phoneticPr fontId="5"/>
  </si>
  <si>
    <t>カメラ、デジタルカメラ、レンズ、ストロボ、写真用品・現像等</t>
    <phoneticPr fontId="5"/>
  </si>
  <si>
    <t>計測・理化学</t>
    <phoneticPr fontId="5"/>
  </si>
  <si>
    <t>1903</t>
    <phoneticPr fontId="5"/>
  </si>
  <si>
    <t>1904</t>
    <phoneticPr fontId="5"/>
  </si>
  <si>
    <t>1908</t>
    <phoneticPr fontId="5"/>
  </si>
  <si>
    <t>1999</t>
    <phoneticPr fontId="5"/>
  </si>
  <si>
    <t>測量・分析・観測機器</t>
    <phoneticPr fontId="5"/>
  </si>
  <si>
    <t>航空写真・地図</t>
    <phoneticPr fontId="5"/>
  </si>
  <si>
    <t>マイクロ写真</t>
    <phoneticPr fontId="5"/>
  </si>
  <si>
    <t>計量器</t>
    <phoneticPr fontId="5"/>
  </si>
  <si>
    <t>理化学機械器具</t>
    <phoneticPr fontId="5"/>
  </si>
  <si>
    <t>その他計測・理科学</t>
    <phoneticPr fontId="5"/>
  </si>
  <si>
    <t>機械一般</t>
    <rPh sb="0" eb="2">
      <t>キカイ</t>
    </rPh>
    <rPh sb="2" eb="4">
      <t>イッパン</t>
    </rPh>
    <phoneticPr fontId="5"/>
  </si>
  <si>
    <t>2003</t>
    <phoneticPr fontId="5"/>
  </si>
  <si>
    <t>2004</t>
    <phoneticPr fontId="5"/>
  </si>
  <si>
    <t>2099</t>
    <phoneticPr fontId="5"/>
  </si>
  <si>
    <t>設備機械・機器</t>
    <phoneticPr fontId="5"/>
  </si>
  <si>
    <t>農林水産機械・機器</t>
    <phoneticPr fontId="5"/>
  </si>
  <si>
    <t>建設機械・機器</t>
    <phoneticPr fontId="5"/>
  </si>
  <si>
    <t>工作機械</t>
    <phoneticPr fontId="5"/>
  </si>
  <si>
    <t>空調・冷暖房機器</t>
    <phoneticPr fontId="5"/>
  </si>
  <si>
    <t>その他機械一般</t>
    <phoneticPr fontId="5"/>
  </si>
  <si>
    <t>空調機、冷暖房機器</t>
    <phoneticPr fontId="5"/>
  </si>
  <si>
    <t>各種ポンプ、ボイラー等</t>
    <phoneticPr fontId="5"/>
  </si>
  <si>
    <t>農業用車両、チェーンソー、自走式草刈機、草刈機</t>
    <phoneticPr fontId="5"/>
  </si>
  <si>
    <t>交通安全</t>
    <rPh sb="0" eb="2">
      <t>コウツウ</t>
    </rPh>
    <rPh sb="2" eb="4">
      <t>アンゼン</t>
    </rPh>
    <phoneticPr fontId="5"/>
  </si>
  <si>
    <t>交通安全施設用品</t>
    <phoneticPr fontId="5"/>
  </si>
  <si>
    <t>交通標識・交通看板</t>
    <phoneticPr fontId="5"/>
  </si>
  <si>
    <t>その他交通安全</t>
    <phoneticPr fontId="5"/>
  </si>
  <si>
    <t>交通安全施設用品、カーブミラー、ガードフェンス等</t>
    <phoneticPr fontId="5"/>
  </si>
  <si>
    <t>交通標識、交通看板、表示板</t>
    <phoneticPr fontId="5"/>
  </si>
  <si>
    <t>2199</t>
    <phoneticPr fontId="5"/>
  </si>
  <si>
    <t>印刷</t>
    <rPh sb="0" eb="2">
      <t>インサツ</t>
    </rPh>
    <phoneticPr fontId="5"/>
  </si>
  <si>
    <t>2203</t>
    <phoneticPr fontId="5"/>
  </si>
  <si>
    <t>2204</t>
    <phoneticPr fontId="5"/>
  </si>
  <si>
    <t>印刷</t>
    <phoneticPr fontId="5"/>
  </si>
  <si>
    <t>特殊印刷</t>
    <phoneticPr fontId="5"/>
  </si>
  <si>
    <t>出版・製本</t>
    <phoneticPr fontId="5"/>
  </si>
  <si>
    <t>コンピューター関係印刷</t>
    <phoneticPr fontId="5"/>
  </si>
  <si>
    <t>その他印刷</t>
    <phoneticPr fontId="5"/>
  </si>
  <si>
    <t>清打、タイプオフセット、写植、写真、活版、平版、ノーカーボン、裏カーボン、フォーム印刷等</t>
    <phoneticPr fontId="5"/>
  </si>
  <si>
    <t>シール、ラベル、グラビア、スクリーン等</t>
    <phoneticPr fontId="5"/>
  </si>
  <si>
    <t>出版、製本等</t>
    <phoneticPr fontId="5"/>
  </si>
  <si>
    <t>2303</t>
    <phoneticPr fontId="5"/>
  </si>
  <si>
    <t>2304</t>
    <phoneticPr fontId="5"/>
  </si>
  <si>
    <t>看板、掲示板</t>
    <phoneticPr fontId="5"/>
  </si>
  <si>
    <t>映像ソフト製作販売</t>
    <phoneticPr fontId="5"/>
  </si>
  <si>
    <t>模型</t>
    <phoneticPr fontId="5"/>
  </si>
  <si>
    <t>旗・き章</t>
    <phoneticPr fontId="5"/>
  </si>
  <si>
    <t>その他看板・広告・映画</t>
    <phoneticPr fontId="5"/>
  </si>
  <si>
    <t>看板、標識、表示板、掲示板等</t>
    <phoneticPr fontId="5"/>
  </si>
  <si>
    <t>映画、ビデオ、スライド等の製作</t>
    <phoneticPr fontId="5"/>
  </si>
  <si>
    <t>建築模型製作等</t>
    <phoneticPr fontId="5"/>
  </si>
  <si>
    <t>横断幕、懸垂幕、旗、のぼり、腕章等</t>
    <phoneticPr fontId="5"/>
  </si>
  <si>
    <t>その他物品</t>
    <phoneticPr fontId="5"/>
  </si>
  <si>
    <t>レジャー用品、遊具、おもちゃ</t>
    <phoneticPr fontId="5"/>
  </si>
  <si>
    <t>絵画、彫刻、書跡、木杯等</t>
    <phoneticPr fontId="5"/>
  </si>
  <si>
    <t>バッチ、カップ、トロフィー、楯、ワッペン、ネームプレート、鑑札等</t>
    <phoneticPr fontId="5"/>
  </si>
  <si>
    <t>さらし、原反、縫糸、手ぬぐい、タスキ、ハチマキ、シート、テント、袋、染物等</t>
    <phoneticPr fontId="5"/>
  </si>
  <si>
    <t>防護服、マスク、防疫薬品器具</t>
    <phoneticPr fontId="5"/>
  </si>
  <si>
    <t>ごみ袋、ビニール袋等</t>
    <phoneticPr fontId="5"/>
  </si>
  <si>
    <t>役務の提供等</t>
    <phoneticPr fontId="5"/>
  </si>
  <si>
    <t>ビル清掃・警備</t>
    <phoneticPr fontId="5"/>
  </si>
  <si>
    <t>2503</t>
    <phoneticPr fontId="5"/>
  </si>
  <si>
    <t>2504</t>
    <phoneticPr fontId="5"/>
  </si>
  <si>
    <t>建物清掃</t>
    <phoneticPr fontId="5"/>
  </si>
  <si>
    <t>保安警備</t>
    <phoneticPr fontId="5"/>
  </si>
  <si>
    <t>雑踏警備</t>
    <phoneticPr fontId="5"/>
  </si>
  <si>
    <t>交通誘導整備</t>
    <phoneticPr fontId="5"/>
  </si>
  <si>
    <t>機械警備</t>
    <phoneticPr fontId="5"/>
  </si>
  <si>
    <t>床清掃、ガラス清掃、厨房器具等の清掃</t>
    <phoneticPr fontId="5"/>
  </si>
  <si>
    <t>ビル警備等</t>
    <phoneticPr fontId="5"/>
  </si>
  <si>
    <t>設備管理・機械修理</t>
    <phoneticPr fontId="5"/>
  </si>
  <si>
    <t>2603</t>
    <phoneticPr fontId="5"/>
  </si>
  <si>
    <t>2604</t>
    <phoneticPr fontId="5"/>
  </si>
  <si>
    <t>2602</t>
    <phoneticPr fontId="5"/>
  </si>
  <si>
    <t>2601</t>
    <phoneticPr fontId="5"/>
  </si>
  <si>
    <t>ボイラー保守</t>
    <phoneticPr fontId="5"/>
  </si>
  <si>
    <t>高圧受電設備の保守</t>
    <phoneticPr fontId="5"/>
  </si>
  <si>
    <t>電話交換機、無線機等の保守</t>
    <phoneticPr fontId="5"/>
  </si>
  <si>
    <t>冷暖房、冷凍機等の保守</t>
    <phoneticPr fontId="5"/>
  </si>
  <si>
    <t>エレベータ、エスカレータ、ダムウェイター等の保守</t>
    <phoneticPr fontId="5"/>
  </si>
  <si>
    <t>自動扉の保守</t>
    <phoneticPr fontId="5"/>
  </si>
  <si>
    <t>機器類（複写機、印刷機等）等の保守</t>
    <phoneticPr fontId="5"/>
  </si>
  <si>
    <t>消火設備、火災報知機等の保守</t>
    <phoneticPr fontId="5"/>
  </si>
  <si>
    <t>下水道施設、浄化槽の維持管理</t>
    <phoneticPr fontId="5"/>
  </si>
  <si>
    <t>楽器等の保守（調律・調整含む）</t>
    <phoneticPr fontId="5"/>
  </si>
  <si>
    <t>フロン排出抑制法に基づく業務用空調・冷凍冷蔵機器の定期点検</t>
    <phoneticPr fontId="5"/>
  </si>
  <si>
    <t>清掃業・衛生業</t>
    <phoneticPr fontId="5"/>
  </si>
  <si>
    <t>2701</t>
    <phoneticPr fontId="5"/>
  </si>
  <si>
    <t>2702</t>
    <phoneticPr fontId="5"/>
  </si>
  <si>
    <t>2703</t>
    <phoneticPr fontId="5"/>
  </si>
  <si>
    <t>2704</t>
    <phoneticPr fontId="5"/>
  </si>
  <si>
    <t>一般廃棄物、産業廃棄物、医療品廃棄物、不要品（鉄屑、古紙等）の処理</t>
    <phoneticPr fontId="5"/>
  </si>
  <si>
    <t>一般廃棄物、産業廃棄物、医療品廃棄物、不要品（鉄屑、古紙等）の収集運搬</t>
    <phoneticPr fontId="5"/>
  </si>
  <si>
    <t>空き瓶、古紙回収等</t>
    <phoneticPr fontId="5"/>
  </si>
  <si>
    <t>道路清掃等</t>
    <phoneticPr fontId="5"/>
  </si>
  <si>
    <t>2801</t>
    <phoneticPr fontId="5"/>
  </si>
  <si>
    <t>2802</t>
    <phoneticPr fontId="5"/>
  </si>
  <si>
    <t>2899</t>
    <phoneticPr fontId="5"/>
  </si>
  <si>
    <t>車検、整備、修理等</t>
    <phoneticPr fontId="5"/>
  </si>
  <si>
    <t>板金、塗装等</t>
    <phoneticPr fontId="5"/>
  </si>
  <si>
    <t>害虫駆除・雑草伐採</t>
    <phoneticPr fontId="5"/>
  </si>
  <si>
    <t>2901</t>
    <phoneticPr fontId="5"/>
  </si>
  <si>
    <t>2902</t>
    <phoneticPr fontId="5"/>
  </si>
  <si>
    <t>2903</t>
    <phoneticPr fontId="5"/>
  </si>
  <si>
    <t>2904</t>
    <phoneticPr fontId="5"/>
  </si>
  <si>
    <t>建物の害虫、鼠、シロアリ、ゴキブリ等の駆除</t>
    <phoneticPr fontId="5"/>
  </si>
  <si>
    <t>樹木の害虫、シロアリの駆除</t>
    <phoneticPr fontId="5"/>
  </si>
  <si>
    <t>樹木、花壇、造園等の維持管理、雑草伐採</t>
    <phoneticPr fontId="5"/>
  </si>
  <si>
    <t>3001</t>
    <phoneticPr fontId="5"/>
  </si>
  <si>
    <t>3002</t>
    <phoneticPr fontId="5"/>
  </si>
  <si>
    <t>3003</t>
    <phoneticPr fontId="5"/>
  </si>
  <si>
    <t>3099</t>
    <phoneticPr fontId="5"/>
  </si>
  <si>
    <t>ソフトウェア開発</t>
    <phoneticPr fontId="5"/>
  </si>
  <si>
    <t>電算処理業務</t>
    <phoneticPr fontId="5"/>
  </si>
  <si>
    <t>その他コンピューターサービス</t>
    <phoneticPr fontId="5"/>
  </si>
  <si>
    <t>プログラム製作、システム設計等</t>
    <phoneticPr fontId="5"/>
  </si>
  <si>
    <t>データ入力、オペレーター派遣等</t>
    <phoneticPr fontId="5"/>
  </si>
  <si>
    <t>古物商</t>
    <phoneticPr fontId="5"/>
  </si>
  <si>
    <t>3201</t>
    <phoneticPr fontId="5"/>
  </si>
  <si>
    <t>3101</t>
    <phoneticPr fontId="5"/>
  </si>
  <si>
    <t>3199</t>
    <phoneticPr fontId="5"/>
  </si>
  <si>
    <t>古物</t>
    <phoneticPr fontId="5"/>
  </si>
  <si>
    <t>古物等</t>
    <phoneticPr fontId="5"/>
  </si>
  <si>
    <t>その他古物商</t>
    <phoneticPr fontId="5"/>
  </si>
  <si>
    <t>レンタル・リース</t>
    <phoneticPr fontId="5"/>
  </si>
  <si>
    <t>3202</t>
    <phoneticPr fontId="5"/>
  </si>
  <si>
    <t>3203</t>
    <phoneticPr fontId="5"/>
  </si>
  <si>
    <t>3204</t>
    <phoneticPr fontId="5"/>
  </si>
  <si>
    <t>3205</t>
    <phoneticPr fontId="5"/>
  </si>
  <si>
    <t>3206</t>
    <phoneticPr fontId="5"/>
  </si>
  <si>
    <t>3207</t>
    <phoneticPr fontId="5"/>
  </si>
  <si>
    <t>3208</t>
    <phoneticPr fontId="5"/>
  </si>
  <si>
    <t>3209</t>
    <phoneticPr fontId="5"/>
  </si>
  <si>
    <t>3210</t>
    <phoneticPr fontId="5"/>
  </si>
  <si>
    <t>3211</t>
    <phoneticPr fontId="5"/>
  </si>
  <si>
    <t>清掃用具</t>
    <phoneticPr fontId="5"/>
  </si>
  <si>
    <t>マット、モップ、タオル等</t>
    <phoneticPr fontId="5"/>
  </si>
  <si>
    <t>自動車</t>
    <phoneticPr fontId="5"/>
  </si>
  <si>
    <t>イベント用品</t>
    <phoneticPr fontId="5"/>
  </si>
  <si>
    <t>テント、アーチ、幕、バルーン、看板類、安全施設、机、椅子等</t>
    <phoneticPr fontId="5"/>
  </si>
  <si>
    <t>寝具類</t>
    <phoneticPr fontId="5"/>
  </si>
  <si>
    <t>毛布、布団、枕等</t>
    <phoneticPr fontId="5"/>
  </si>
  <si>
    <t>複写機、印刷機、製図用機器、コンピューター、プリンタ等</t>
    <phoneticPr fontId="5"/>
  </si>
  <si>
    <t>事務機器・OA機器</t>
    <phoneticPr fontId="5"/>
  </si>
  <si>
    <t>園芸用品</t>
    <phoneticPr fontId="5"/>
  </si>
  <si>
    <t>植木鉢等</t>
    <phoneticPr fontId="5"/>
  </si>
  <si>
    <t>仮設施設・設備</t>
    <phoneticPr fontId="5"/>
  </si>
  <si>
    <t>プレハブ建物、トイレ等</t>
    <phoneticPr fontId="5"/>
  </si>
  <si>
    <t>建設機械・機器</t>
    <phoneticPr fontId="5"/>
  </si>
  <si>
    <t>建設用重機、発電機、照明装置等</t>
    <phoneticPr fontId="5"/>
  </si>
  <si>
    <t>医療機器・器具</t>
    <phoneticPr fontId="5"/>
  </si>
  <si>
    <t>医療機器、医療ベッド、医療用分析機器</t>
    <phoneticPr fontId="5"/>
  </si>
  <si>
    <t>映像ソフト</t>
    <phoneticPr fontId="5"/>
  </si>
  <si>
    <t>映画、ビデオ、スライド、放送番組等</t>
    <phoneticPr fontId="5"/>
  </si>
  <si>
    <t>その他レンタル・リース</t>
    <phoneticPr fontId="5"/>
  </si>
  <si>
    <t>調査測定</t>
    <phoneticPr fontId="5"/>
  </si>
  <si>
    <t>3301</t>
    <phoneticPr fontId="5"/>
  </si>
  <si>
    <t>3303</t>
    <phoneticPr fontId="5"/>
  </si>
  <si>
    <t>3304</t>
    <phoneticPr fontId="5"/>
  </si>
  <si>
    <t>3305</t>
    <phoneticPr fontId="5"/>
  </si>
  <si>
    <t>3306</t>
    <phoneticPr fontId="5"/>
  </si>
  <si>
    <t>3399</t>
    <phoneticPr fontId="5"/>
  </si>
  <si>
    <t>調査測定業務</t>
    <phoneticPr fontId="5"/>
  </si>
  <si>
    <t>大気、水質、土壌分析、騒音レベル測定、漏水調査</t>
    <phoneticPr fontId="5"/>
  </si>
  <si>
    <t>意識調査</t>
    <phoneticPr fontId="5"/>
  </si>
  <si>
    <t>世論、アンケート等の調査</t>
    <phoneticPr fontId="5"/>
  </si>
  <si>
    <t>食品衛生</t>
    <phoneticPr fontId="5"/>
  </si>
  <si>
    <t>食品衛生検査</t>
    <phoneticPr fontId="5"/>
  </si>
  <si>
    <t>漏水調査</t>
    <phoneticPr fontId="5"/>
  </si>
  <si>
    <t>埋蔵文化財</t>
    <phoneticPr fontId="5"/>
  </si>
  <si>
    <t>埋蔵文化財の発掘調査</t>
    <phoneticPr fontId="5"/>
  </si>
  <si>
    <t>その他調査測定</t>
    <phoneticPr fontId="5"/>
  </si>
  <si>
    <t>その他サービス</t>
    <phoneticPr fontId="5"/>
  </si>
  <si>
    <t>3401</t>
    <phoneticPr fontId="5"/>
  </si>
  <si>
    <t>3402</t>
    <phoneticPr fontId="5"/>
  </si>
  <si>
    <t>3403</t>
    <phoneticPr fontId="5"/>
  </si>
  <si>
    <t>3404</t>
    <phoneticPr fontId="5"/>
  </si>
  <si>
    <t>3405</t>
    <phoneticPr fontId="5"/>
  </si>
  <si>
    <t>3407</t>
    <phoneticPr fontId="5"/>
  </si>
  <si>
    <t>3408</t>
    <phoneticPr fontId="5"/>
  </si>
  <si>
    <t>3409</t>
    <phoneticPr fontId="5"/>
  </si>
  <si>
    <t>3410</t>
    <phoneticPr fontId="5"/>
  </si>
  <si>
    <t>3411</t>
    <phoneticPr fontId="5"/>
  </si>
  <si>
    <t>3412</t>
    <phoneticPr fontId="5"/>
  </si>
  <si>
    <t>3413</t>
    <phoneticPr fontId="5"/>
  </si>
  <si>
    <t>3414</t>
    <phoneticPr fontId="5"/>
  </si>
  <si>
    <t>3416</t>
    <phoneticPr fontId="5"/>
  </si>
  <si>
    <t>3417</t>
    <phoneticPr fontId="5"/>
  </si>
  <si>
    <t>3418</t>
    <phoneticPr fontId="5"/>
  </si>
  <si>
    <t>3419</t>
    <phoneticPr fontId="5"/>
  </si>
  <si>
    <t>3420</t>
    <phoneticPr fontId="5"/>
  </si>
  <si>
    <t>3499</t>
    <phoneticPr fontId="5"/>
  </si>
  <si>
    <t>人材派遣</t>
    <phoneticPr fontId="5"/>
  </si>
  <si>
    <t>広告企画制作</t>
    <phoneticPr fontId="5"/>
  </si>
  <si>
    <t>印刷物の企画・デザイン等</t>
    <phoneticPr fontId="5"/>
  </si>
  <si>
    <t>印刷物の企画・デザイン</t>
    <phoneticPr fontId="5"/>
  </si>
  <si>
    <t>イベント企画・運営</t>
    <phoneticPr fontId="5"/>
  </si>
  <si>
    <t>クリーニング</t>
    <phoneticPr fontId="5"/>
  </si>
  <si>
    <t>クリーニング、乾燥、防災、防水加工等</t>
    <phoneticPr fontId="5"/>
  </si>
  <si>
    <t>福祉関連業務</t>
    <phoneticPr fontId="5"/>
  </si>
  <si>
    <t>福祉施設管理運営、訪問介護、ホームヘルパー委託等</t>
    <phoneticPr fontId="5"/>
  </si>
  <si>
    <t>医療事務</t>
    <phoneticPr fontId="5"/>
  </si>
  <si>
    <t>総合計画等策定</t>
    <phoneticPr fontId="5"/>
  </si>
  <si>
    <t>総合計画等</t>
    <phoneticPr fontId="5"/>
  </si>
  <si>
    <t>保健・福祉等計画策定</t>
    <phoneticPr fontId="5"/>
  </si>
  <si>
    <t>自動車運行管理</t>
    <phoneticPr fontId="5"/>
  </si>
  <si>
    <t>健康診断・臨床検査</t>
    <phoneticPr fontId="5"/>
  </si>
  <si>
    <t>健診、予防接種等</t>
    <phoneticPr fontId="5"/>
  </si>
  <si>
    <t>旅行業</t>
    <phoneticPr fontId="5"/>
  </si>
  <si>
    <t>各種講座運営</t>
    <phoneticPr fontId="5"/>
  </si>
  <si>
    <t>運送</t>
    <phoneticPr fontId="5"/>
  </si>
  <si>
    <t>貨物運送、引越、宅配</t>
    <phoneticPr fontId="5"/>
  </si>
  <si>
    <t>旅客運送</t>
    <phoneticPr fontId="5"/>
  </si>
  <si>
    <t>バス、自動車等による旅客運送</t>
    <phoneticPr fontId="5"/>
  </si>
  <si>
    <t>登記手続等</t>
    <phoneticPr fontId="5"/>
  </si>
  <si>
    <t>※司法書士法に係る業務については、司法書士法の登録が必要
※土地家屋調査士法に係る業務については、3419に登録願います。</t>
    <phoneticPr fontId="5"/>
  </si>
  <si>
    <t>土地家屋調査</t>
    <phoneticPr fontId="5"/>
  </si>
  <si>
    <t>※土地家屋調査士法による登録が必要</t>
    <phoneticPr fontId="5"/>
  </si>
  <si>
    <t>その他計画策定</t>
    <phoneticPr fontId="5"/>
  </si>
  <si>
    <t>3409、3410以外の計画策定</t>
    <phoneticPr fontId="5"/>
  </si>
  <si>
    <t>スポーツインストラクター</t>
    <phoneticPr fontId="5"/>
  </si>
  <si>
    <t>F.業種情報</t>
    <rPh sb="2" eb="4">
      <t>ギョウシュ</t>
    </rPh>
    <rPh sb="4" eb="6">
      <t>ジョウホウ</t>
    </rPh>
    <phoneticPr fontId="5"/>
  </si>
  <si>
    <t>1501</t>
    <phoneticPr fontId="5"/>
  </si>
  <si>
    <t>1502</t>
    <phoneticPr fontId="5"/>
  </si>
  <si>
    <t>1601</t>
    <phoneticPr fontId="5"/>
  </si>
  <si>
    <t>1602</t>
    <phoneticPr fontId="5"/>
  </si>
  <si>
    <t>1701</t>
    <phoneticPr fontId="5"/>
  </si>
  <si>
    <t>1702</t>
    <phoneticPr fontId="5"/>
  </si>
  <si>
    <t>1801</t>
    <phoneticPr fontId="5"/>
  </si>
  <si>
    <t>1802</t>
    <phoneticPr fontId="5"/>
  </si>
  <si>
    <t>1901</t>
    <phoneticPr fontId="5"/>
  </si>
  <si>
    <t>1902</t>
    <phoneticPr fontId="5"/>
  </si>
  <si>
    <t>測量・分析・測定機器</t>
    <phoneticPr fontId="5"/>
  </si>
  <si>
    <t>航空写真、地図印刷、地図調整、写真撮影等</t>
    <phoneticPr fontId="5"/>
  </si>
  <si>
    <t>マイクロ写真作成</t>
    <phoneticPr fontId="5"/>
  </si>
  <si>
    <t>水道メーター、度量衡機器</t>
    <phoneticPr fontId="5"/>
  </si>
  <si>
    <t>実験機器・器具、測定器等</t>
    <phoneticPr fontId="5"/>
  </si>
  <si>
    <t>時計</t>
    <phoneticPr fontId="5"/>
  </si>
  <si>
    <t>2001</t>
    <phoneticPr fontId="5"/>
  </si>
  <si>
    <t>2002</t>
    <phoneticPr fontId="5"/>
  </si>
  <si>
    <t>2005</t>
    <phoneticPr fontId="5"/>
  </si>
  <si>
    <t>2101</t>
    <phoneticPr fontId="5"/>
  </si>
  <si>
    <t>2201</t>
    <phoneticPr fontId="5"/>
  </si>
  <si>
    <t>2202</t>
    <phoneticPr fontId="5"/>
  </si>
  <si>
    <t>2299</t>
    <phoneticPr fontId="5"/>
  </si>
  <si>
    <t>2301</t>
    <phoneticPr fontId="5"/>
  </si>
  <si>
    <t>2302</t>
    <phoneticPr fontId="5"/>
  </si>
  <si>
    <t>2399</t>
    <phoneticPr fontId="5"/>
  </si>
  <si>
    <t>2501</t>
    <phoneticPr fontId="5"/>
  </si>
  <si>
    <t>2502</t>
    <phoneticPr fontId="5"/>
  </si>
  <si>
    <t>2505</t>
    <phoneticPr fontId="5"/>
  </si>
  <si>
    <t>2599</t>
    <phoneticPr fontId="5"/>
  </si>
  <si>
    <t>2605</t>
    <phoneticPr fontId="5"/>
  </si>
  <si>
    <t>2606</t>
    <phoneticPr fontId="5"/>
  </si>
  <si>
    <t>2607</t>
    <phoneticPr fontId="5"/>
  </si>
  <si>
    <t>2608</t>
    <phoneticPr fontId="5"/>
  </si>
  <si>
    <t>2609</t>
    <phoneticPr fontId="5"/>
  </si>
  <si>
    <t>2610</t>
    <phoneticPr fontId="5"/>
  </si>
  <si>
    <t>2611</t>
    <phoneticPr fontId="5"/>
  </si>
  <si>
    <t>2612</t>
    <phoneticPr fontId="5"/>
  </si>
  <si>
    <t>2699</t>
    <phoneticPr fontId="5"/>
  </si>
  <si>
    <t>2705</t>
    <phoneticPr fontId="5"/>
  </si>
  <si>
    <t>2706</t>
    <phoneticPr fontId="5"/>
  </si>
  <si>
    <t>2707</t>
    <phoneticPr fontId="5"/>
  </si>
  <si>
    <t>2799</t>
    <phoneticPr fontId="5"/>
  </si>
  <si>
    <t>2999</t>
    <phoneticPr fontId="5"/>
  </si>
  <si>
    <t>データ入力</t>
    <phoneticPr fontId="5"/>
  </si>
  <si>
    <t>千円</t>
    <phoneticPr fontId="5"/>
  </si>
  <si>
    <t>例)カブシキガイシャスズキグミ　カンサイエイギョウショ
正式名称を全角カタカナで入力してください。支店・営業所名は、１文字空けて入力してください。</t>
    <phoneticPr fontId="5"/>
  </si>
  <si>
    <t>例)株式会社鈴木組　関西営業所
正式名称で入力してください。支店・営業所名は、１文字空けて入力してください。</t>
    <rPh sb="10" eb="12">
      <t>カンサイ</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</si>
  <si>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コンピューターサービス</t>
    <phoneticPr fontId="5"/>
  </si>
  <si>
    <t>G.保有する許可等</t>
    <phoneticPr fontId="5"/>
  </si>
  <si>
    <t>○○法第○○条</t>
    <phoneticPr fontId="5"/>
  </si>
  <si>
    <t>○○県</t>
    <phoneticPr fontId="5"/>
  </si>
  <si>
    <t>0299</t>
    <phoneticPr fontId="5"/>
  </si>
  <si>
    <t>0399</t>
    <phoneticPr fontId="5"/>
  </si>
  <si>
    <t>0499</t>
    <phoneticPr fontId="5"/>
  </si>
  <si>
    <t>0599</t>
    <phoneticPr fontId="5"/>
  </si>
  <si>
    <t>0799</t>
    <phoneticPr fontId="5"/>
  </si>
  <si>
    <t>0999</t>
    <phoneticPr fontId="5"/>
  </si>
  <si>
    <t>1199</t>
    <phoneticPr fontId="5"/>
  </si>
  <si>
    <t>1299</t>
    <phoneticPr fontId="5"/>
  </si>
  <si>
    <t>1399</t>
    <phoneticPr fontId="5"/>
  </si>
  <si>
    <t>1599</t>
    <phoneticPr fontId="5"/>
  </si>
  <si>
    <t>1699</t>
    <phoneticPr fontId="5"/>
  </si>
  <si>
    <t>1799</t>
    <phoneticPr fontId="5"/>
  </si>
  <si>
    <t>その他車両</t>
    <phoneticPr fontId="5"/>
  </si>
  <si>
    <t>1899</t>
    <phoneticPr fontId="5"/>
  </si>
  <si>
    <t>その他電気・通信機器</t>
    <phoneticPr fontId="5"/>
  </si>
  <si>
    <t>2401</t>
    <phoneticPr fontId="5"/>
  </si>
  <si>
    <t>娯楽用品</t>
    <phoneticPr fontId="5"/>
  </si>
  <si>
    <t>2402</t>
    <phoneticPr fontId="5"/>
  </si>
  <si>
    <t>美術工芸品</t>
    <phoneticPr fontId="5"/>
  </si>
  <si>
    <t>2403</t>
    <phoneticPr fontId="5"/>
  </si>
  <si>
    <t>バッチ･カップ</t>
    <phoneticPr fontId="5"/>
  </si>
  <si>
    <t>2404</t>
    <phoneticPr fontId="5"/>
  </si>
  <si>
    <t>繊維製品</t>
    <phoneticPr fontId="5"/>
  </si>
  <si>
    <t>2405</t>
    <phoneticPr fontId="5"/>
  </si>
  <si>
    <t>防疫薬品器具</t>
    <phoneticPr fontId="5"/>
  </si>
  <si>
    <t>2406</t>
    <phoneticPr fontId="5"/>
  </si>
  <si>
    <t>ビニール袋</t>
    <phoneticPr fontId="5"/>
  </si>
  <si>
    <t>2499</t>
    <phoneticPr fontId="5"/>
  </si>
  <si>
    <t>その他物品</t>
    <phoneticPr fontId="5"/>
  </si>
  <si>
    <t>その他ビル清掃・警備</t>
    <phoneticPr fontId="5"/>
  </si>
  <si>
    <t>電気設備保守</t>
    <phoneticPr fontId="5"/>
  </si>
  <si>
    <t>通信設備保守</t>
    <phoneticPr fontId="5"/>
  </si>
  <si>
    <t>冷暖房設備保守</t>
    <phoneticPr fontId="5"/>
  </si>
  <si>
    <t>エレベータ保守</t>
    <phoneticPr fontId="5"/>
  </si>
  <si>
    <t>自動扉保守</t>
    <phoneticPr fontId="5"/>
  </si>
  <si>
    <t>事務機械・機器保守</t>
    <phoneticPr fontId="5"/>
  </si>
  <si>
    <t>消火設備等保守</t>
    <phoneticPr fontId="5"/>
  </si>
  <si>
    <t>下水道等の維持管理</t>
    <phoneticPr fontId="5"/>
  </si>
  <si>
    <t>楽器保守</t>
    <phoneticPr fontId="5"/>
  </si>
  <si>
    <t>遊具保守点検</t>
    <phoneticPr fontId="5"/>
  </si>
  <si>
    <t>フロン類使用機器定期点検</t>
    <phoneticPr fontId="5"/>
  </si>
  <si>
    <t>その他設備管理・機械修理</t>
    <phoneticPr fontId="5"/>
  </si>
  <si>
    <t>環境衛生管理</t>
    <phoneticPr fontId="5"/>
  </si>
  <si>
    <t>水質管理</t>
    <phoneticPr fontId="5"/>
  </si>
  <si>
    <t>貯水槽の清掃</t>
    <phoneticPr fontId="5"/>
  </si>
  <si>
    <t>浄化槽保守点検</t>
    <phoneticPr fontId="5"/>
  </si>
  <si>
    <t>廃棄物処理業務</t>
    <phoneticPr fontId="5"/>
  </si>
  <si>
    <t>廃棄物収集運搬</t>
    <phoneticPr fontId="5"/>
  </si>
  <si>
    <t>資源ごみ回収</t>
    <phoneticPr fontId="5"/>
  </si>
  <si>
    <t>その他清掃業・衛生業</t>
    <phoneticPr fontId="5"/>
  </si>
  <si>
    <t>自動車整備</t>
    <phoneticPr fontId="5"/>
  </si>
  <si>
    <t>板金塗装</t>
    <phoneticPr fontId="5"/>
  </si>
  <si>
    <t>その他自動車整備</t>
    <phoneticPr fontId="5"/>
  </si>
  <si>
    <t>建物害虫駆除</t>
    <phoneticPr fontId="5"/>
  </si>
  <si>
    <t>樹木害虫駆除</t>
    <phoneticPr fontId="5"/>
  </si>
  <si>
    <t>脱臭施工</t>
    <phoneticPr fontId="5"/>
  </si>
  <si>
    <t>造園、樹木維持管理等</t>
    <phoneticPr fontId="5"/>
  </si>
  <si>
    <t>その他害虫駆除・雑草伐採</t>
    <phoneticPr fontId="5"/>
  </si>
  <si>
    <t>自動車整備・板金・塗装</t>
    <phoneticPr fontId="5"/>
  </si>
  <si>
    <t>事務用品</t>
    <phoneticPr fontId="5"/>
  </si>
  <si>
    <t>工業製品・試薬</t>
    <phoneticPr fontId="5"/>
  </si>
  <si>
    <t>衣料品</t>
    <phoneticPr fontId="5"/>
  </si>
  <si>
    <t>車両</t>
    <phoneticPr fontId="5"/>
  </si>
  <si>
    <t>0704</t>
    <phoneticPr fontId="5"/>
  </si>
  <si>
    <t>営業・取扱品目等</t>
    <phoneticPr fontId="5"/>
  </si>
  <si>
    <t>例示</t>
    <phoneticPr fontId="5"/>
  </si>
  <si>
    <t>燃料・
動力類</t>
    <phoneticPr fontId="5"/>
  </si>
  <si>
    <t>看板・広告・
映画</t>
    <phoneticPr fontId="5"/>
  </si>
  <si>
    <t>種別</t>
    <rPh sb="0" eb="2">
      <t>シュベツ</t>
    </rPh>
    <phoneticPr fontId="5"/>
  </si>
  <si>
    <t>保有する許可、認可、登録、免許及び主たる特許等があれば、入力してください。
種別欄はリストから選択してください。</t>
    <phoneticPr fontId="5"/>
  </si>
  <si>
    <t>H.主たる取扱いメーカー</t>
    <rPh sb="2" eb="3">
      <t>シュ</t>
    </rPh>
    <rPh sb="5" eb="7">
      <t>トリアツカ</t>
    </rPh>
    <phoneticPr fontId="5"/>
  </si>
  <si>
    <t>記載例)</t>
    <phoneticPr fontId="5"/>
  </si>
  <si>
    <t>パナソニック、東芝、日立</t>
    <rPh sb="7" eb="9">
      <t>トウシバ</t>
    </rPh>
    <rPh sb="10" eb="12">
      <t>ヒタチ</t>
    </rPh>
    <phoneticPr fontId="5"/>
  </si>
  <si>
    <t>取扱いメーカー</t>
    <rPh sb="0" eb="2">
      <t>トリアツカ</t>
    </rPh>
    <phoneticPr fontId="5"/>
  </si>
  <si>
    <t>主に取扱っているメーカーがあれば、50文字以内で入力してください。</t>
    <rPh sb="0" eb="1">
      <t>オモ</t>
    </rPh>
    <rPh sb="2" eb="4">
      <t>トリアツカ</t>
    </rPh>
    <rPh sb="19" eb="23">
      <t>モジイナイ</t>
    </rPh>
    <rPh sb="24" eb="26">
      <t>ニュウリョク</t>
    </rPh>
    <phoneticPr fontId="5"/>
  </si>
  <si>
    <r>
      <t>メーカー名　</t>
    </r>
    <r>
      <rPr>
        <sz val="11"/>
        <color rgb="FFFF0000"/>
        <rFont val="ＭＳ ゴシック"/>
        <family val="3"/>
        <charset val="128"/>
      </rPr>
      <t>※50文字以内</t>
    </r>
    <rPh sb="4" eb="5">
      <t>メイ</t>
    </rPh>
    <phoneticPr fontId="5"/>
  </si>
  <si>
    <t>常勤職員の総数</t>
    <rPh sb="0" eb="2">
      <t>ジョウキン</t>
    </rPh>
    <rPh sb="2" eb="4">
      <t>ショクイン</t>
    </rPh>
    <rPh sb="5" eb="6">
      <t>ソウ</t>
    </rPh>
    <rPh sb="6" eb="7">
      <t>カズ</t>
    </rPh>
    <phoneticPr fontId="6"/>
  </si>
  <si>
    <t>人</t>
    <rPh sb="0" eb="1">
      <t>ニン</t>
    </rPh>
    <phoneticPr fontId="5"/>
  </si>
  <si>
    <t>希望する業種の希望欄にリストから「○」を選択して「事業内容又は取扱メーカー」を入力してください。
※医薬品販売、毒物劇物販売業、計量証明業等、警備業、廃棄物処理業等、その他業務に関する法令に基づく許可又は登録若しくは届出を必要とする場合は、申請日の前日までに当該許可を受けていること、又は登録若しくは届出を済ませていること。</t>
    <rPh sb="0" eb="2">
      <t>キボウ</t>
    </rPh>
    <rPh sb="4" eb="6">
      <t>ギョウシュ</t>
    </rPh>
    <rPh sb="7" eb="9">
      <t>キボウ</t>
    </rPh>
    <rPh sb="9" eb="10">
      <t>ラン</t>
    </rPh>
    <rPh sb="20" eb="22">
      <t>センタク</t>
    </rPh>
    <rPh sb="39" eb="41">
      <t>ニュウリョク</t>
    </rPh>
    <phoneticPr fontId="6"/>
  </si>
  <si>
    <t>事業内容又は取扱メーカー</t>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</si>
  <si>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</si>
  <si>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</si>
  <si>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本社（店）と異なる場合のみ、@を含む半角文字で入力してください。</t>
    <phoneticPr fontId="5"/>
  </si>
  <si>
    <t>@を含む半角文字で入力してください。</t>
    <phoneticPr fontId="5"/>
  </si>
  <si>
    <t>住所</t>
    <rPh sb="0" eb="2">
      <t>ジュウショ</t>
    </rPh>
    <phoneticPr fontId="5"/>
  </si>
  <si>
    <t>商号又は名称</t>
    <rPh sb="0" eb="2">
      <t>ショウゴウ</t>
    </rPh>
    <rPh sb="2" eb="3">
      <t>マタ</t>
    </rPh>
    <rPh sb="4" eb="6">
      <t>メイショウ</t>
    </rPh>
    <phoneticPr fontId="5"/>
  </si>
  <si>
    <t>代表者氏名</t>
    <rPh sb="0" eb="2">
      <t>ダイヒョウ</t>
    </rPh>
    <rPh sb="2" eb="3">
      <t>シャ</t>
    </rPh>
    <rPh sb="3" eb="5">
      <t>シメイ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</si>
</sst>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000"/>
    <numFmt numFmtId="185" formatCode="#,##0_);[Red]\(#,##0\)"/>
  </numFmts>
  <fonts count="26"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color rgb="FF000000"/>
      <name val="ＭＳ ゴシック"/>
      <family val="3"/>
      <charset val="128"/>
    </font>
    <font>
      <sz val="10"/>
      <color theme="1" tint="4.9989318521683403E-2"/>
      <name val="ＭＳ ゴシック"/>
      <family val="3"/>
      <charset val="128"/>
    </font>
    <font>
      <sz val="11"/>
      <name val="ＭＳ ゴシック"/>
      <family val="3"/>
      <charset val="128"/>
    </font>
    <font>
      <sz val="11"/>
      <color rgb="FF9C0006"/>
      <name val="ＭＳ Ｐゴシック"/>
      <family val="2"/>
      <charset val="128"/>
      <scheme val="minor"/>
    </font>
    <font>
      <sz val="10"/>
      <color rgb="FF0D0D0D"/>
      <name val="ＭＳ ゴシック"/>
      <family val="3"/>
      <charset val="128"/>
    </font>
    <font>
      <sz val="12"/>
      <color theme="1"/>
      <name val="ＭＳ ゴシック"/>
      <family val="3"/>
      <charset val="128"/>
    </font>
    <font>
      <sz val="11"/>
      <color theme="1" tint="4.9989318521683403E-2"/>
      <name val="ＭＳ ゴシック"/>
      <family val="3"/>
      <charset val="128"/>
    </font>
    <font>
      <b/>
      <sz val="11"/>
      <color theme="1" tint="4.9989318521683403E-2"/>
      <name val="ＭＳ ゴシック"/>
      <family val="3"/>
      <charset val="128"/>
    </font>
    <font>
      <sz val="10"/>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56">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right/>
      <top/>
      <bottom style="hair">
        <color indexed="64"/>
      </bottom>
      <diagonal/>
    </border>
    <border>
      <left/>
      <right/>
      <top style="hair">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style="thin">
        <color indexed="64"/>
      </left>
      <right style="hair">
        <color auto="1"/>
      </right>
      <top style="hair">
        <color auto="1"/>
      </top>
      <bottom style="hair">
        <color auto="1"/>
      </bottom>
      <diagonal/>
    </border>
    <border>
      <left/>
      <right style="hair">
        <color auto="1"/>
      </right>
      <top/>
      <bottom style="hair">
        <color auto="1"/>
      </bottom>
      <diagonal/>
    </border>
    <border>
      <left/>
      <right style="hair">
        <color auto="1"/>
      </right>
      <top style="thin">
        <color indexed="64"/>
      </top>
      <bottom style="hair">
        <color auto="1"/>
      </bottom>
      <diagonal/>
    </border>
    <border>
      <left style="hair">
        <color indexed="64"/>
      </left>
      <right/>
      <top/>
      <bottom style="hair">
        <color indexed="64"/>
      </bottom>
      <diagonal/>
    </border>
    <border>
      <left/>
      <right style="hair">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auto="1"/>
      </bottom>
      <diagonal/>
    </border>
    <border>
      <left style="hair">
        <color indexed="64"/>
      </left>
      <right style="thin">
        <color indexed="64"/>
      </right>
      <top style="thin">
        <color indexed="64"/>
      </top>
      <bottom style="thin">
        <color auto="1"/>
      </bottom>
      <diagonal/>
    </border>
    <border>
      <left style="hair">
        <color indexed="64"/>
      </left>
      <right/>
      <top style="thin">
        <color auto="1"/>
      </top>
      <bottom/>
      <diagonal/>
    </border>
    <border>
      <left style="hair">
        <color indexed="64"/>
      </left>
      <right/>
      <top style="thin">
        <color indexed="64"/>
      </top>
      <bottom style="thin">
        <color auto="1"/>
      </bottom>
      <diagonal/>
    </border>
    <border>
      <left/>
      <right style="hair">
        <color indexed="64"/>
      </right>
      <top style="thin">
        <color indexed="64"/>
      </top>
      <bottom style="thin">
        <color auto="1"/>
      </bottom>
      <diagonal/>
    </border>
    <border>
      <left/>
      <right style="thin">
        <color indexed="64"/>
      </right>
      <top/>
      <bottom style="hair">
        <color indexed="64"/>
      </bottom>
      <diagonal/>
    </border>
    <border>
      <left/>
      <right style="hair">
        <color indexed="64"/>
      </right>
      <top/>
      <bottom/>
      <diagonal/>
    </border>
    <border>
      <left/>
      <right style="hair">
        <color indexed="64"/>
      </right>
      <top style="thin">
        <color indexed="64"/>
      </top>
      <bottom/>
      <diagonal/>
    </border>
    <border>
      <left style="hair">
        <color indexed="64"/>
      </left>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style="thin">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hair">
        <color indexed="64"/>
      </right>
      <top/>
      <bottom style="hair">
        <color auto="1"/>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s>
  <cellStyleXfs count="18">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274">
    <xf numFmtId="0" fontId="0" fillId="0" borderId="0" xfId="0">
      <alignment vertical="center"/>
    </xf>
    <xf numFmtId="0" fontId="4" fillId="0" borderId="0" xfId="1" applyFont="1">
      <alignment vertical="center"/>
    </xf>
    <xf numFmtId="0" fontId="4" fillId="0" borderId="0" xfId="6" applyFont="1">
      <alignment vertical="center"/>
    </xf>
    <xf numFmtId="0" fontId="8" fillId="0" borderId="0" xfId="2" applyFont="1">
      <alignment vertical="center"/>
    </xf>
    <xf numFmtId="0" fontId="4" fillId="0" borderId="13" xfId="2" applyFont="1" applyBorder="1">
      <alignment vertical="center"/>
    </xf>
    <xf numFmtId="0" fontId="4" fillId="0" borderId="0" xfId="2" applyFont="1">
      <alignment vertical="center"/>
    </xf>
    <xf numFmtId="179" fontId="4" fillId="0" borderId="0" xfId="1" applyNumberFormat="1" applyFont="1" applyAlignment="1">
      <alignment vertical="top"/>
    </xf>
    <xf numFmtId="0" fontId="12" fillId="0" borderId="0" xfId="2" applyFont="1">
      <alignment vertical="center"/>
    </xf>
    <xf numFmtId="49" fontId="4" fillId="0" borderId="0" xfId="2" applyNumberFormat="1" applyFont="1">
      <alignment vertical="center"/>
    </xf>
    <xf numFmtId="183" fontId="4" fillId="0" borderId="0" xfId="6" applyNumberFormat="1" applyFont="1">
      <alignment vertical="center"/>
    </xf>
    <xf numFmtId="183" fontId="4" fillId="0" borderId="0" xfId="1" applyNumberFormat="1" applyFont="1">
      <alignment vertical="center"/>
    </xf>
    <xf numFmtId="183" fontId="4" fillId="0" borderId="0" xfId="2" applyNumberFormat="1" applyFont="1">
      <alignment vertical="center"/>
    </xf>
    <xf numFmtId="0" fontId="14" fillId="0" borderId="19" xfId="0" applyFont="1" applyBorder="1">
      <alignment vertical="center"/>
    </xf>
    <xf numFmtId="0" fontId="4" fillId="0" borderId="16" xfId="0" applyFont="1" applyBorder="1">
      <alignment vertical="center"/>
    </xf>
    <xf numFmtId="0" fontId="4" fillId="0" borderId="18" xfId="0" applyFont="1" applyBorder="1">
      <alignment vertical="center"/>
    </xf>
    <xf numFmtId="180" fontId="4" fillId="0" borderId="0" xfId="0" applyNumberFormat="1" applyFont="1">
      <alignment vertical="center"/>
    </xf>
    <xf numFmtId="0" fontId="4" fillId="0" borderId="0" xfId="0" applyFont="1">
      <alignment vertical="center"/>
    </xf>
    <xf numFmtId="0" fontId="4" fillId="0" borderId="21" xfId="0" applyFont="1" applyBorder="1">
      <alignment vertical="center"/>
    </xf>
    <xf numFmtId="180" fontId="4" fillId="0" borderId="19" xfId="0" applyNumberFormat="1" applyFont="1" applyBorder="1">
      <alignment vertical="center"/>
    </xf>
    <xf numFmtId="0" fontId="4" fillId="0" borderId="19" xfId="0" applyFont="1" applyBorder="1">
      <alignment vertical="center"/>
    </xf>
    <xf numFmtId="0" fontId="13" fillId="0" borderId="0" xfId="0" applyFont="1" applyAlignment="1">
      <alignment vertical="top"/>
    </xf>
    <xf numFmtId="49" fontId="4" fillId="0" borderId="16" xfId="0" applyNumberFormat="1" applyFont="1" applyBorder="1">
      <alignment vertical="center"/>
    </xf>
    <xf numFmtId="49" fontId="4" fillId="0" borderId="0" xfId="0" applyNumberFormat="1" applyFont="1">
      <alignment vertical="center"/>
    </xf>
    <xf numFmtId="0" fontId="14" fillId="0" borderId="0" xfId="0" applyFont="1">
      <alignment vertical="center"/>
    </xf>
    <xf numFmtId="178" fontId="15" fillId="0" borderId="0" xfId="0" applyNumberFormat="1" applyFont="1" applyAlignment="1">
      <alignment vertical="top"/>
    </xf>
    <xf numFmtId="0" fontId="4" fillId="0" borderId="21" xfId="2" applyFont="1" applyBorder="1">
      <alignment vertical="center"/>
    </xf>
    <xf numFmtId="179" fontId="7" fillId="0" borderId="0" xfId="1" applyNumberFormat="1" applyFont="1" applyAlignment="1">
      <alignment vertical="top"/>
    </xf>
    <xf numFmtId="0" fontId="15" fillId="0" borderId="0" xfId="0" applyFont="1" applyAlignment="1">
      <alignment vertical="top"/>
    </xf>
    <xf numFmtId="0" fontId="4" fillId="0" borderId="21" xfId="1" applyFont="1" applyBorder="1">
      <alignment vertical="center"/>
    </xf>
    <xf numFmtId="0" fontId="4" fillId="0" borderId="19" xfId="2" applyFont="1" applyBorder="1">
      <alignment vertical="center"/>
    </xf>
    <xf numFmtId="0" fontId="4" fillId="0" borderId="14" xfId="2" applyFont="1" applyBorder="1">
      <alignment vertical="center"/>
    </xf>
    <xf numFmtId="0" fontId="4" fillId="0" borderId="16" xfId="2" applyFont="1" applyBorder="1">
      <alignment vertical="center"/>
    </xf>
    <xf numFmtId="0" fontId="4" fillId="0" borderId="0" xfId="1" applyFont="1" applyAlignment="1">
      <alignment horizontal="left" vertical="center"/>
    </xf>
    <xf numFmtId="0" fontId="16" fillId="0" borderId="15" xfId="2" applyFont="1" applyBorder="1">
      <alignment vertical="center"/>
    </xf>
    <xf numFmtId="0" fontId="16" fillId="0" borderId="16" xfId="2" applyFont="1" applyBorder="1">
      <alignment vertical="center"/>
    </xf>
    <xf numFmtId="0" fontId="16" fillId="0" borderId="18" xfId="2" applyFont="1" applyBorder="1">
      <alignment vertical="center"/>
    </xf>
    <xf numFmtId="49" fontId="4" fillId="0" borderId="0" xfId="1" applyNumberFormat="1" applyFont="1">
      <alignment vertical="center"/>
    </xf>
    <xf numFmtId="0" fontId="16" fillId="0" borderId="19" xfId="2" applyFont="1" applyBorder="1">
      <alignment vertical="center"/>
    </xf>
    <xf numFmtId="0" fontId="16" fillId="0" borderId="0" xfId="2" applyFont="1">
      <alignment vertical="center"/>
    </xf>
    <xf numFmtId="0" fontId="16" fillId="0" borderId="21" xfId="2" applyFont="1" applyBorder="1">
      <alignment vertical="center"/>
    </xf>
    <xf numFmtId="0" fontId="16" fillId="0" borderId="17" xfId="2" applyFont="1" applyBorder="1">
      <alignment vertical="center"/>
    </xf>
    <xf numFmtId="0" fontId="16" fillId="0" borderId="13" xfId="2" applyFont="1" applyBorder="1">
      <alignment vertical="center"/>
    </xf>
    <xf numFmtId="0" fontId="16" fillId="0" borderId="14" xfId="2" applyFont="1" applyBorder="1">
      <alignment vertical="center"/>
    </xf>
    <xf numFmtId="0" fontId="15" fillId="0" borderId="0" xfId="0" applyFont="1" applyAlignment="1">
      <alignment horizontal="right" vertical="top"/>
    </xf>
    <xf numFmtId="177" fontId="15" fillId="0" borderId="0" xfId="0" applyNumberFormat="1" applyFont="1" applyAlignment="1">
      <alignment vertical="top"/>
    </xf>
    <xf numFmtId="0" fontId="13" fillId="0" borderId="21" xfId="0" applyFont="1" applyBorder="1" applyAlignment="1">
      <alignment vertical="top"/>
    </xf>
    <xf numFmtId="49" fontId="15" fillId="0" borderId="0" xfId="0" applyNumberFormat="1" applyFont="1" applyAlignment="1">
      <alignment horizontal="right" vertical="top"/>
    </xf>
    <xf numFmtId="0" fontId="4" fillId="0" borderId="0" xfId="2" applyFont="1" applyAlignment="1">
      <alignment horizontal="right" vertical="center"/>
    </xf>
    <xf numFmtId="49" fontId="17" fillId="0" borderId="0" xfId="0" applyNumberFormat="1" applyFont="1" applyAlignment="1">
      <alignment vertical="top"/>
    </xf>
    <xf numFmtId="182" fontId="17" fillId="0" borderId="0" xfId="0" applyNumberFormat="1" applyFont="1" applyAlignment="1">
      <alignment vertical="top"/>
    </xf>
    <xf numFmtId="0" fontId="20" fillId="0" borderId="0" xfId="0" applyFont="1" applyAlignment="1">
      <alignment vertical="top"/>
    </xf>
    <xf numFmtId="0" fontId="17" fillId="0" borderId="21" xfId="0" applyFont="1" applyBorder="1" applyAlignment="1">
      <alignment vertical="top"/>
    </xf>
    <xf numFmtId="0" fontId="4" fillId="0" borderId="17" xfId="0" applyFont="1" applyBorder="1">
      <alignment vertical="center"/>
    </xf>
    <xf numFmtId="0" fontId="4" fillId="0" borderId="13" xfId="0" applyFont="1" applyBorder="1">
      <alignment vertical="center"/>
    </xf>
    <xf numFmtId="0" fontId="13" fillId="0" borderId="13" xfId="0" applyFont="1" applyBorder="1" applyAlignment="1">
      <alignment vertical="top"/>
    </xf>
    <xf numFmtId="49" fontId="13" fillId="0" borderId="13" xfId="0" applyNumberFormat="1" applyFont="1" applyBorder="1" applyAlignment="1">
      <alignment vertical="top"/>
    </xf>
    <xf numFmtId="0" fontId="4" fillId="0" borderId="14" xfId="0" applyFont="1" applyBorder="1">
      <alignment vertical="center"/>
    </xf>
    <xf numFmtId="49" fontId="13" fillId="0" borderId="0" xfId="0" applyNumberFormat="1" applyFont="1" applyAlignment="1">
      <alignment vertical="top"/>
    </xf>
    <xf numFmtId="0" fontId="15" fillId="0" borderId="0" xfId="0" applyFont="1">
      <alignment vertical="center"/>
    </xf>
    <xf numFmtId="0" fontId="4" fillId="0" borderId="0" xfId="0" applyFont="1" applyAlignment="1">
      <alignment vertical="top"/>
    </xf>
    <xf numFmtId="49" fontId="15" fillId="0" borderId="0" xfId="0" applyNumberFormat="1" applyFont="1" applyAlignment="1">
      <alignment vertical="top"/>
    </xf>
    <xf numFmtId="182" fontId="15" fillId="0" borderId="0" xfId="0" applyNumberFormat="1" applyFont="1" applyAlignment="1">
      <alignment vertical="top"/>
    </xf>
    <xf numFmtId="0" fontId="15" fillId="0" borderId="13" xfId="0" applyFont="1" applyBorder="1" applyAlignment="1">
      <alignment horizontal="right" vertical="top"/>
    </xf>
    <xf numFmtId="0" fontId="15" fillId="0" borderId="13" xfId="0" applyFont="1" applyBorder="1" applyAlignment="1">
      <alignment vertical="top"/>
    </xf>
    <xf numFmtId="49" fontId="15" fillId="0" borderId="13" xfId="0" applyNumberFormat="1" applyFont="1" applyBorder="1" applyAlignment="1">
      <alignment vertical="top"/>
    </xf>
    <xf numFmtId="182" fontId="15" fillId="0" borderId="13" xfId="0" applyNumberFormat="1" applyFont="1" applyBorder="1" applyAlignment="1">
      <alignment vertical="top"/>
    </xf>
    <xf numFmtId="178" fontId="4" fillId="0" borderId="0" xfId="2" applyNumberFormat="1" applyFont="1">
      <alignment vertical="center"/>
    </xf>
    <xf numFmtId="0" fontId="21" fillId="0" borderId="19" xfId="0" applyFont="1" applyBorder="1">
      <alignment vertical="center"/>
    </xf>
    <xf numFmtId="0" fontId="21" fillId="0" borderId="0" xfId="0" applyFont="1">
      <alignment vertical="center"/>
    </xf>
    <xf numFmtId="178" fontId="4" fillId="0" borderId="16" xfId="0" applyNumberFormat="1" applyFont="1" applyBorder="1">
      <alignment vertical="center"/>
    </xf>
    <xf numFmtId="182" fontId="13" fillId="0" borderId="13" xfId="0" applyNumberFormat="1" applyFont="1" applyBorder="1" applyAlignment="1">
      <alignment vertical="top"/>
    </xf>
    <xf numFmtId="182" fontId="13" fillId="0" borderId="0" xfId="0" applyNumberFormat="1" applyFont="1" applyAlignment="1">
      <alignment vertical="top"/>
    </xf>
    <xf numFmtId="182" fontId="4" fillId="0" borderId="0" xfId="0" applyNumberFormat="1" applyFont="1">
      <alignment vertical="center"/>
    </xf>
    <xf numFmtId="0" fontId="17" fillId="0" borderId="0" xfId="0" applyFont="1">
      <alignment vertical="center"/>
    </xf>
    <xf numFmtId="49" fontId="17" fillId="0" borderId="0" xfId="0" applyNumberFormat="1" applyFont="1" applyAlignment="1">
      <alignment horizontal="right" vertical="top"/>
    </xf>
    <xf numFmtId="178" fontId="13" fillId="0" borderId="13" xfId="0" applyNumberFormat="1" applyFont="1" applyBorder="1" applyAlignment="1">
      <alignment vertical="top"/>
    </xf>
    <xf numFmtId="178" fontId="13" fillId="0" borderId="0" xfId="0" applyNumberFormat="1" applyFont="1" applyAlignment="1">
      <alignment vertical="top"/>
    </xf>
    <xf numFmtId="178" fontId="4" fillId="0" borderId="0" xfId="0" applyNumberFormat="1" applyFont="1">
      <alignment vertical="center"/>
    </xf>
    <xf numFmtId="0" fontId="4" fillId="0" borderId="17" xfId="2" applyFont="1" applyBorder="1">
      <alignment vertical="center"/>
    </xf>
    <xf numFmtId="0" fontId="14" fillId="0" borderId="19" xfId="0" applyFont="1" applyBorder="1" applyAlignment="1">
      <alignment horizontal="left" vertical="center" indent="1"/>
    </xf>
    <xf numFmtId="0" fontId="14" fillId="0" borderId="0" xfId="0" applyFont="1" applyAlignment="1">
      <alignment horizontal="left" vertical="center" indent="1"/>
    </xf>
    <xf numFmtId="178" fontId="4" fillId="0" borderId="0" xfId="1" applyNumberFormat="1" applyFont="1" applyAlignment="1">
      <alignment horizontal="right" vertical="center"/>
    </xf>
    <xf numFmtId="0" fontId="4" fillId="0" borderId="0" xfId="0" applyFont="1" applyAlignment="1">
      <alignment horizontal="left" vertical="top"/>
    </xf>
    <xf numFmtId="178" fontId="4" fillId="0" borderId="21" xfId="1" applyNumberFormat="1" applyFont="1" applyBorder="1" applyAlignment="1">
      <alignment horizontal="right" vertical="center"/>
    </xf>
    <xf numFmtId="0" fontId="13" fillId="0" borderId="14" xfId="0" applyFont="1" applyBorder="1" applyAlignment="1">
      <alignment vertical="top"/>
    </xf>
    <xf numFmtId="0" fontId="4" fillId="0" borderId="33" xfId="2" applyFont="1" applyBorder="1" applyAlignment="1">
      <alignment horizontal="center" vertical="center"/>
    </xf>
    <xf numFmtId="0" fontId="15" fillId="0" borderId="13" xfId="0" applyFont="1" applyBorder="1" applyAlignment="1">
      <alignment vertical="center" wrapText="1"/>
    </xf>
    <xf numFmtId="0" fontId="23" fillId="0" borderId="13" xfId="0" applyFont="1" applyBorder="1">
      <alignment vertical="center"/>
    </xf>
    <xf numFmtId="49" fontId="4" fillId="2" borderId="43" xfId="2" applyNumberFormat="1" applyFont="1" applyFill="1" applyBorder="1" applyAlignment="1" applyProtection="1">
      <alignment horizontal="center" vertical="center"/>
      <protection locked="0"/>
    </xf>
    <xf numFmtId="49" fontId="4" fillId="2" borderId="27" xfId="2" applyNumberFormat="1" applyFont="1" applyFill="1" applyBorder="1" applyAlignment="1" applyProtection="1">
      <alignment horizontal="center" vertical="center"/>
      <protection locked="0"/>
    </xf>
    <xf numFmtId="49" fontId="4" fillId="2" borderId="19" xfId="2" applyNumberFormat="1" applyFont="1" applyFill="1" applyBorder="1" applyAlignment="1" applyProtection="1">
      <alignment horizontal="center" vertical="center"/>
      <protection locked="0"/>
    </xf>
    <xf numFmtId="49" fontId="4" fillId="2" borderId="32" xfId="2" applyNumberFormat="1" applyFont="1" applyFill="1" applyBorder="1" applyAlignment="1" applyProtection="1">
      <alignment horizontal="center" vertical="center"/>
      <protection locked="0"/>
    </xf>
    <xf numFmtId="49" fontId="4" fillId="2" borderId="44" xfId="2" applyNumberFormat="1" applyFont="1" applyFill="1" applyBorder="1" applyAlignment="1" applyProtection="1">
      <alignment horizontal="center" vertical="center"/>
      <protection locked="0"/>
    </xf>
    <xf numFmtId="0" fontId="22" fillId="0" borderId="0" xfId="0" applyFont="1" applyAlignment="1">
      <alignment horizontal="left" vertical="center"/>
    </xf>
    <xf numFmtId="0" fontId="25" fillId="0" borderId="0" xfId="0" applyFont="1">
      <alignment vertical="center"/>
    </xf>
    <xf numFmtId="183" fontId="4" fillId="0" borderId="0" xfId="2" applyNumberFormat="1" applyFont="1" applyAlignment="1">
      <alignment vertical="center" wrapText="1"/>
    </xf>
    <xf numFmtId="0" fontId="4" fillId="0" borderId="21" xfId="2" applyFont="1" applyBorder="1" applyAlignment="1">
      <alignment vertical="center" textRotation="255" wrapText="1"/>
    </xf>
    <xf numFmtId="0" fontId="4" fillId="0" borderId="0" xfId="2" applyFont="1" applyAlignment="1">
      <alignment vertical="center" textRotation="255" wrapText="1"/>
    </xf>
    <xf numFmtId="0" fontId="4" fillId="0" borderId="47" xfId="2" quotePrefix="1" applyFont="1" applyBorder="1" applyAlignment="1">
      <alignment horizontal="center" vertical="center"/>
    </xf>
    <xf numFmtId="0" fontId="4" fillId="0" borderId="48" xfId="2" quotePrefix="1" applyFont="1" applyBorder="1" applyAlignment="1">
      <alignment horizontal="center" vertical="center"/>
    </xf>
    <xf numFmtId="0" fontId="4" fillId="0" borderId="49" xfId="2" quotePrefix="1" applyFont="1" applyBorder="1" applyAlignment="1">
      <alignment horizontal="center" vertical="center"/>
    </xf>
    <xf numFmtId="0" fontId="4" fillId="0" borderId="50" xfId="2" quotePrefix="1" applyFont="1" applyBorder="1" applyAlignment="1">
      <alignment horizontal="center" vertical="center"/>
    </xf>
    <xf numFmtId="0" fontId="4" fillId="0" borderId="51" xfId="2" quotePrefix="1" applyFont="1" applyBorder="1" applyAlignment="1">
      <alignment horizontal="center" vertical="center"/>
    </xf>
    <xf numFmtId="0" fontId="4" fillId="0" borderId="52" xfId="2" quotePrefix="1" applyFont="1" applyBorder="1" applyAlignment="1">
      <alignment horizontal="center" vertical="center"/>
    </xf>
    <xf numFmtId="0" fontId="4" fillId="0" borderId="15" xfId="0" applyFont="1" applyBorder="1" applyAlignment="1">
      <alignment vertical="center" textRotation="255" wrapText="1"/>
    </xf>
    <xf numFmtId="0" fontId="4" fillId="0" borderId="53" xfId="2" quotePrefix="1" applyFont="1" applyBorder="1" applyAlignment="1">
      <alignment horizontal="center" vertical="center"/>
    </xf>
    <xf numFmtId="0" fontId="4" fillId="0" borderId="53" xfId="2" quotePrefix="1" applyFont="1" applyBorder="1" applyAlignment="1">
      <alignment horizontal="center" vertical="center" wrapText="1"/>
    </xf>
    <xf numFmtId="49" fontId="4" fillId="2" borderId="0" xfId="0" applyNumberFormat="1" applyFont="1" applyFill="1" applyAlignment="1" applyProtection="1">
      <alignment horizontal="left" vertical="center"/>
      <protection locked="0"/>
    </xf>
    <xf numFmtId="0" fontId="17" fillId="0" borderId="0" xfId="0" applyFont="1" applyAlignment="1">
      <alignment vertical="top" wrapText="1"/>
    </xf>
    <xf numFmtId="0" fontId="17" fillId="0" borderId="0" xfId="0" applyFont="1" applyAlignment="1">
      <alignment vertical="top"/>
    </xf>
    <xf numFmtId="0" fontId="17" fillId="0" borderId="0" xfId="0" quotePrefix="1" applyFont="1" applyAlignment="1">
      <alignment vertical="top"/>
    </xf>
    <xf numFmtId="0" fontId="4" fillId="0" borderId="0" xfId="2" applyFont="1" applyAlignment="1">
      <alignment horizontal="distributed" vertical="center"/>
    </xf>
    <xf numFmtId="0" fontId="4" fillId="0" borderId="0" xfId="2" applyFont="1" applyFill="1" applyAlignment="1">
      <alignment vertical="center" shrinkToFit="1"/>
    </xf>
    <xf numFmtId="0" fontId="4" fillId="0" borderId="0" xfId="2" applyFont="1" applyBorder="1">
      <alignment vertical="center"/>
    </xf>
    <xf numFmtId="0" fontId="4" fillId="0" borderId="15" xfId="0" applyFont="1" applyBorder="1" applyAlignment="1">
      <alignment horizontal="center" vertical="center" textRotation="255"/>
    </xf>
    <xf numFmtId="0" fontId="4" fillId="0" borderId="15" xfId="0" applyFont="1" applyBorder="1" applyAlignment="1">
      <alignment horizontal="center" vertical="center" textRotation="255" wrapText="1"/>
    </xf>
    <xf numFmtId="0" fontId="17" fillId="0" borderId="0" xfId="0" applyFont="1" applyAlignment="1">
      <alignment vertical="top"/>
    </xf>
    <xf numFmtId="0" fontId="4" fillId="0" borderId="20" xfId="2" applyFont="1" applyBorder="1" applyAlignment="1">
      <alignment horizontal="left" vertical="center"/>
    </xf>
    <xf numFmtId="0" fontId="4" fillId="0" borderId="1" xfId="2" applyFont="1" applyBorder="1" applyAlignment="1">
      <alignment horizontal="left" vertical="center"/>
    </xf>
    <xf numFmtId="0" fontId="18" fillId="0" borderId="37" xfId="0" applyFont="1" applyBorder="1">
      <alignment vertical="center"/>
    </xf>
    <xf numFmtId="0" fontId="18" fillId="0" borderId="1" xfId="0" applyFont="1" applyBorder="1">
      <alignment vertical="center"/>
    </xf>
    <xf numFmtId="0" fontId="18" fillId="0" borderId="2" xfId="0" applyFont="1" applyBorder="1">
      <alignment vertical="center"/>
    </xf>
    <xf numFmtId="0" fontId="18" fillId="0" borderId="34" xfId="0" applyFont="1" applyBorder="1" applyAlignment="1">
      <alignment horizontal="left" vertical="center"/>
    </xf>
    <xf numFmtId="0" fontId="18" fillId="0" borderId="35" xfId="0" applyFont="1" applyBorder="1" applyAlignment="1">
      <alignment horizontal="left" vertical="center"/>
    </xf>
    <xf numFmtId="0" fontId="4" fillId="0" borderId="0" xfId="2" applyFont="1" applyAlignment="1">
      <alignment horizontal="distributed" vertical="center"/>
    </xf>
    <xf numFmtId="0" fontId="4" fillId="2" borderId="0" xfId="2" applyFont="1" applyFill="1" applyAlignment="1" applyProtection="1">
      <alignment vertical="center" shrinkToFit="1"/>
      <protection locked="0"/>
    </xf>
    <xf numFmtId="0" fontId="4" fillId="0" borderId="0" xfId="2" applyFont="1" applyBorder="1" applyAlignment="1">
      <alignment horizontal="distributed" vertical="center"/>
    </xf>
    <xf numFmtId="0" fontId="4" fillId="0" borderId="15" xfId="2" applyFont="1" applyBorder="1" applyAlignment="1">
      <alignment horizontal="center" vertical="center" textRotation="255"/>
    </xf>
    <xf numFmtId="0" fontId="4" fillId="0" borderId="19" xfId="2" applyFont="1" applyBorder="1" applyAlignment="1">
      <alignment horizontal="center" vertical="center" textRotation="255"/>
    </xf>
    <xf numFmtId="0" fontId="4" fillId="0" borderId="17" xfId="2" applyFont="1" applyBorder="1" applyAlignment="1">
      <alignment horizontal="center" vertical="center" textRotation="255"/>
    </xf>
    <xf numFmtId="49" fontId="18" fillId="2" borderId="8" xfId="0" applyNumberFormat="1" applyFont="1" applyFill="1" applyBorder="1" applyAlignment="1" applyProtection="1">
      <alignment horizontal="left" vertical="center" wrapText="1"/>
      <protection locked="0"/>
    </xf>
    <xf numFmtId="0" fontId="18" fillId="2" borderId="9" xfId="0" applyFont="1" applyFill="1" applyBorder="1" applyAlignment="1" applyProtection="1">
      <alignment horizontal="left" vertical="center" wrapText="1"/>
      <protection locked="0"/>
    </xf>
    <xf numFmtId="0" fontId="18" fillId="2" borderId="11" xfId="0" applyFont="1" applyFill="1" applyBorder="1" applyAlignment="1" applyProtection="1">
      <alignment horizontal="left" vertical="center" wrapText="1"/>
      <protection locked="0"/>
    </xf>
    <xf numFmtId="49" fontId="18" fillId="2" borderId="5" xfId="0" applyNumberFormat="1" applyFont="1" applyFill="1" applyBorder="1" applyAlignment="1" applyProtection="1">
      <alignment horizontal="left" vertical="center" wrapText="1"/>
      <protection locked="0"/>
    </xf>
    <xf numFmtId="0" fontId="18" fillId="2" borderId="6" xfId="0" applyFont="1" applyFill="1" applyBorder="1" applyAlignment="1" applyProtection="1">
      <alignment horizontal="left" vertical="center" wrapText="1"/>
      <protection locked="0"/>
    </xf>
    <xf numFmtId="0" fontId="18" fillId="2" borderId="7" xfId="0" applyFont="1" applyFill="1" applyBorder="1" applyAlignment="1" applyProtection="1">
      <alignment horizontal="left" vertical="center" wrapText="1"/>
      <protection locked="0"/>
    </xf>
    <xf numFmtId="49" fontId="24" fillId="0" borderId="24" xfId="0" applyNumberFormat="1" applyFont="1" applyBorder="1">
      <alignment vertical="center"/>
    </xf>
    <xf numFmtId="49" fontId="24" fillId="0" borderId="3" xfId="0" applyNumberFormat="1" applyFont="1" applyBorder="1">
      <alignment vertical="center"/>
    </xf>
    <xf numFmtId="49" fontId="24" fillId="0" borderId="4" xfId="0" applyNumberFormat="1" applyFont="1" applyBorder="1">
      <alignment vertical="center"/>
    </xf>
    <xf numFmtId="0" fontId="4" fillId="0" borderId="44" xfId="2" applyFont="1" applyBorder="1" applyAlignment="1">
      <alignment horizontal="center" vertical="center" textRotation="255"/>
    </xf>
    <xf numFmtId="0" fontId="4" fillId="0" borderId="55" xfId="2" applyFont="1" applyBorder="1" applyAlignment="1">
      <alignment horizontal="center" vertical="center" textRotation="255"/>
    </xf>
    <xf numFmtId="0" fontId="4" fillId="0" borderId="54" xfId="2" applyFont="1" applyBorder="1" applyAlignment="1">
      <alignment horizontal="center" vertical="center" textRotation="255"/>
    </xf>
    <xf numFmtId="0" fontId="4" fillId="0" borderId="5" xfId="2" applyFont="1" applyBorder="1" applyAlignment="1">
      <alignment horizontal="left" vertical="center"/>
    </xf>
    <xf numFmtId="0" fontId="4" fillId="0" borderId="6" xfId="2" applyFont="1" applyBorder="1" applyAlignment="1">
      <alignment horizontal="left" vertical="center"/>
    </xf>
    <xf numFmtId="0" fontId="4" fillId="0" borderId="25" xfId="2" applyFont="1" applyBorder="1" applyAlignment="1">
      <alignment horizontal="left" vertical="center"/>
    </xf>
    <xf numFmtId="49" fontId="24" fillId="0" borderId="5" xfId="0" applyNumberFormat="1" applyFont="1" applyBorder="1" applyAlignment="1">
      <alignment vertical="center" wrapText="1"/>
    </xf>
    <xf numFmtId="49" fontId="24" fillId="0" borderId="6" xfId="0" applyNumberFormat="1" applyFont="1" applyBorder="1" applyAlignment="1">
      <alignment vertical="center" wrapText="1"/>
    </xf>
    <xf numFmtId="49" fontId="24" fillId="0" borderId="7" xfId="0" applyNumberFormat="1" applyFont="1" applyBorder="1" applyAlignment="1">
      <alignment vertical="center" wrapText="1"/>
    </xf>
    <xf numFmtId="49" fontId="24" fillId="0" borderId="5" xfId="0" applyNumberFormat="1" applyFont="1" applyBorder="1">
      <alignment vertical="center"/>
    </xf>
    <xf numFmtId="49" fontId="24" fillId="0" borderId="6" xfId="0" applyNumberFormat="1" applyFont="1" applyBorder="1">
      <alignment vertical="center"/>
    </xf>
    <xf numFmtId="49" fontId="24" fillId="0" borderId="7" xfId="0" applyNumberFormat="1" applyFont="1" applyBorder="1">
      <alignment vertical="center"/>
    </xf>
    <xf numFmtId="49" fontId="24" fillId="0" borderId="30" xfId="0" applyNumberFormat="1" applyFont="1" applyBorder="1">
      <alignment vertical="center"/>
    </xf>
    <xf numFmtId="49" fontId="24" fillId="0" borderId="22" xfId="0" applyNumberFormat="1" applyFont="1" applyBorder="1">
      <alignment vertical="center"/>
    </xf>
    <xf numFmtId="49" fontId="24" fillId="0" borderId="39" xfId="0" applyNumberFormat="1" applyFont="1" applyBorder="1">
      <alignment vertical="center"/>
    </xf>
    <xf numFmtId="0" fontId="4" fillId="0" borderId="30" xfId="2" applyFont="1" applyBorder="1" applyAlignment="1">
      <alignment horizontal="left" vertical="center"/>
    </xf>
    <xf numFmtId="0" fontId="4" fillId="0" borderId="22" xfId="2" applyFont="1" applyBorder="1" applyAlignment="1">
      <alignment horizontal="left" vertical="center"/>
    </xf>
    <xf numFmtId="0" fontId="4" fillId="0" borderId="28" xfId="2" applyFont="1" applyBorder="1" applyAlignment="1">
      <alignment horizontal="left" vertical="center"/>
    </xf>
    <xf numFmtId="49" fontId="24" fillId="0" borderId="42" xfId="0" applyNumberFormat="1" applyFont="1" applyBorder="1">
      <alignment vertical="center"/>
    </xf>
    <xf numFmtId="49" fontId="24" fillId="0" borderId="23" xfId="0" applyNumberFormat="1" applyFont="1" applyBorder="1">
      <alignment vertical="center"/>
    </xf>
    <xf numFmtId="49" fontId="24" fillId="0" borderId="26" xfId="0" applyNumberFormat="1" applyFont="1" applyBorder="1">
      <alignment vertical="center"/>
    </xf>
    <xf numFmtId="0" fontId="4" fillId="0" borderId="42" xfId="2" applyFont="1" applyBorder="1" applyAlignment="1">
      <alignment horizontal="left" vertical="center"/>
    </xf>
    <xf numFmtId="0" fontId="4" fillId="0" borderId="23" xfId="2" applyFont="1" applyBorder="1" applyAlignment="1">
      <alignment horizontal="left" vertical="center"/>
    </xf>
    <xf numFmtId="0" fontId="4" fillId="0" borderId="31" xfId="2" applyFont="1" applyBorder="1" applyAlignment="1">
      <alignment horizontal="left" vertical="center"/>
    </xf>
    <xf numFmtId="49" fontId="4" fillId="2" borderId="5" xfId="0" applyNumberFormat="1" applyFont="1" applyFill="1" applyBorder="1" applyAlignment="1" applyProtection="1">
      <alignment horizontal="left" vertical="center"/>
      <protection locked="0"/>
    </xf>
    <xf numFmtId="0" fontId="4" fillId="2" borderId="6" xfId="0" applyFont="1" applyFill="1" applyBorder="1" applyAlignment="1" applyProtection="1">
      <alignment horizontal="left" vertical="center"/>
      <protection locked="0"/>
    </xf>
    <xf numFmtId="0" fontId="4" fillId="2" borderId="25" xfId="0" applyFont="1" applyFill="1" applyBorder="1" applyAlignment="1" applyProtection="1">
      <alignment horizontal="left" vertical="center"/>
      <protection locked="0"/>
    </xf>
    <xf numFmtId="0" fontId="4" fillId="0" borderId="37" xfId="0" applyFont="1" applyBorder="1">
      <alignment vertical="center"/>
    </xf>
    <xf numFmtId="0" fontId="4" fillId="0" borderId="1" xfId="0" applyFont="1" applyBorder="1">
      <alignment vertical="center"/>
    </xf>
    <xf numFmtId="0" fontId="4" fillId="0" borderId="38" xfId="0" applyFont="1" applyBorder="1">
      <alignment vertical="center"/>
    </xf>
    <xf numFmtId="0" fontId="4" fillId="0" borderId="15" xfId="2" applyFont="1" applyBorder="1" applyAlignment="1">
      <alignment horizontal="center" vertical="top" textRotation="255" wrapText="1"/>
    </xf>
    <xf numFmtId="0" fontId="4" fillId="0" borderId="19" xfId="2" applyFont="1" applyBorder="1" applyAlignment="1">
      <alignment horizontal="center" vertical="top" textRotation="255" wrapText="1"/>
    </xf>
    <xf numFmtId="0" fontId="4" fillId="0" borderId="24" xfId="2" applyFont="1" applyBorder="1" applyAlignment="1">
      <alignment horizontal="left" vertical="center"/>
    </xf>
    <xf numFmtId="0" fontId="4" fillId="0" borderId="3" xfId="2" applyFont="1" applyBorder="1" applyAlignment="1">
      <alignment horizontal="left" vertical="center"/>
    </xf>
    <xf numFmtId="0" fontId="4" fillId="0" borderId="29" xfId="2" applyFont="1" applyBorder="1" applyAlignment="1">
      <alignment horizontal="left" vertical="center"/>
    </xf>
    <xf numFmtId="49" fontId="18" fillId="2" borderId="24" xfId="0" applyNumberFormat="1" applyFont="1" applyFill="1" applyBorder="1" applyAlignment="1" applyProtection="1">
      <alignment horizontal="left" vertical="center" wrapText="1"/>
      <protection locked="0"/>
    </xf>
    <xf numFmtId="0" fontId="18" fillId="2" borderId="3" xfId="0" applyFont="1" applyFill="1" applyBorder="1" applyAlignment="1" applyProtection="1">
      <alignment horizontal="left" vertical="center" wrapText="1"/>
      <protection locked="0"/>
    </xf>
    <xf numFmtId="0" fontId="18" fillId="2" borderId="4" xfId="0" applyFont="1" applyFill="1" applyBorder="1" applyAlignment="1" applyProtection="1">
      <alignment horizontal="left" vertical="center" wrapText="1"/>
      <protection locked="0"/>
    </xf>
    <xf numFmtId="49" fontId="24" fillId="0" borderId="42" xfId="0" applyNumberFormat="1" applyFont="1" applyBorder="1" applyAlignment="1">
      <alignment vertical="center" wrapText="1"/>
    </xf>
    <xf numFmtId="49" fontId="24" fillId="0" borderId="24" xfId="0" applyNumberFormat="1" applyFont="1" applyBorder="1" applyAlignment="1">
      <alignment vertical="center" wrapText="1"/>
    </xf>
    <xf numFmtId="49" fontId="24" fillId="0" borderId="3" xfId="0" applyNumberFormat="1" applyFont="1" applyBorder="1" applyAlignment="1">
      <alignment vertical="center" wrapText="1"/>
    </xf>
    <xf numFmtId="49" fontId="24" fillId="0" borderId="4" xfId="0" applyNumberFormat="1" applyFont="1" applyBorder="1" applyAlignment="1">
      <alignment vertical="center" wrapText="1"/>
    </xf>
    <xf numFmtId="0" fontId="4" fillId="0" borderId="44" xfId="2" applyFont="1" applyBorder="1" applyAlignment="1">
      <alignment horizontal="center" vertical="center" textRotation="255" wrapText="1"/>
    </xf>
    <xf numFmtId="0" fontId="4" fillId="0" borderId="55" xfId="2" applyFont="1" applyBorder="1" applyAlignment="1">
      <alignment horizontal="center" vertical="center" textRotation="255" wrapText="1"/>
    </xf>
    <xf numFmtId="0" fontId="4" fillId="0" borderId="54" xfId="2" applyFont="1" applyBorder="1" applyAlignment="1">
      <alignment horizontal="center" vertical="center" textRotation="255" wrapText="1"/>
    </xf>
    <xf numFmtId="0" fontId="4" fillId="0" borderId="8" xfId="2" applyFont="1" applyBorder="1" applyAlignment="1">
      <alignment horizontal="left" vertical="center"/>
    </xf>
    <xf numFmtId="0" fontId="4" fillId="0" borderId="9" xfId="2" applyFont="1" applyBorder="1" applyAlignment="1">
      <alignment horizontal="left" vertical="center"/>
    </xf>
    <xf numFmtId="0" fontId="4" fillId="0" borderId="10" xfId="2" applyFont="1" applyBorder="1" applyAlignment="1">
      <alignment horizontal="left" vertical="center"/>
    </xf>
    <xf numFmtId="49" fontId="24" fillId="0" borderId="8" xfId="0" applyNumberFormat="1" applyFont="1" applyBorder="1">
      <alignment vertical="center"/>
    </xf>
    <xf numFmtId="49" fontId="24" fillId="0" borderId="9" xfId="0" applyNumberFormat="1" applyFont="1" applyBorder="1">
      <alignment vertical="center"/>
    </xf>
    <xf numFmtId="49" fontId="24" fillId="0" borderId="11" xfId="0" applyNumberFormat="1" applyFont="1" applyBorder="1">
      <alignment vertical="center"/>
    </xf>
    <xf numFmtId="0" fontId="4" fillId="0" borderId="38" xfId="2" applyFont="1" applyBorder="1" applyAlignment="1">
      <alignment horizontal="left" vertical="center"/>
    </xf>
    <xf numFmtId="0" fontId="18" fillId="0" borderId="37" xfId="0" applyFont="1" applyBorder="1" applyAlignment="1">
      <alignment horizontal="left" vertical="center"/>
    </xf>
    <xf numFmtId="0" fontId="18" fillId="0" borderId="1" xfId="0" applyFont="1" applyBorder="1" applyAlignment="1">
      <alignment horizontal="left" vertical="center"/>
    </xf>
    <xf numFmtId="0" fontId="18" fillId="0" borderId="2" xfId="0" applyFont="1" applyBorder="1" applyAlignment="1">
      <alignment horizontal="left" vertical="center"/>
    </xf>
    <xf numFmtId="0" fontId="4" fillId="3" borderId="36" xfId="0" applyFont="1" applyFill="1" applyBorder="1">
      <alignment vertical="center"/>
    </xf>
    <xf numFmtId="0" fontId="4" fillId="3" borderId="16" xfId="0" applyFont="1" applyFill="1" applyBorder="1">
      <alignment vertical="center"/>
    </xf>
    <xf numFmtId="0" fontId="4" fillId="3" borderId="41" xfId="0" applyFont="1" applyFill="1" applyBorder="1">
      <alignment vertical="center"/>
    </xf>
    <xf numFmtId="0" fontId="4" fillId="0" borderId="44" xfId="0" applyFont="1" applyBorder="1" applyAlignment="1">
      <alignment horizontal="center" vertical="center" textRotation="255"/>
    </xf>
    <xf numFmtId="0" fontId="4" fillId="0" borderId="55" xfId="0" applyFont="1" applyBorder="1" applyAlignment="1">
      <alignment horizontal="center" vertical="center" textRotation="255"/>
    </xf>
    <xf numFmtId="0" fontId="4" fillId="0" borderId="54" xfId="0" applyFont="1" applyBorder="1" applyAlignment="1">
      <alignment horizontal="center" vertical="center" textRotation="255"/>
    </xf>
    <xf numFmtId="0" fontId="4" fillId="0" borderId="44" xfId="0" applyFont="1" applyBorder="1" applyAlignment="1">
      <alignment horizontal="center" vertical="center" textRotation="255" wrapText="1"/>
    </xf>
    <xf numFmtId="0" fontId="4" fillId="0" borderId="55" xfId="0" applyFont="1" applyBorder="1" applyAlignment="1">
      <alignment horizontal="center" vertical="center" textRotation="255" wrapText="1"/>
    </xf>
    <xf numFmtId="0" fontId="4" fillId="0" borderId="54" xfId="0" applyFont="1" applyBorder="1" applyAlignment="1">
      <alignment horizontal="center" vertical="center" textRotation="255" wrapText="1"/>
    </xf>
    <xf numFmtId="0" fontId="4" fillId="0" borderId="37" xfId="2" applyFont="1" applyBorder="1" applyAlignment="1">
      <alignment horizontal="left" vertical="center"/>
    </xf>
    <xf numFmtId="49" fontId="24" fillId="0" borderId="37" xfId="0" applyNumberFormat="1" applyFont="1" applyBorder="1" applyAlignment="1">
      <alignment vertical="center" wrapText="1"/>
    </xf>
    <xf numFmtId="49" fontId="24" fillId="0" borderId="1" xfId="0" applyNumberFormat="1" applyFont="1" applyBorder="1" applyAlignment="1">
      <alignment vertical="center" wrapText="1"/>
    </xf>
    <xf numFmtId="49" fontId="24" fillId="0" borderId="2" xfId="0" applyNumberFormat="1" applyFont="1" applyBorder="1" applyAlignment="1">
      <alignment vertical="center" wrapText="1"/>
    </xf>
    <xf numFmtId="0" fontId="4" fillId="0" borderId="37" xfId="2" applyFont="1" applyBorder="1" applyAlignment="1">
      <alignment horizontal="left" vertical="center" wrapText="1"/>
    </xf>
    <xf numFmtId="0" fontId="4" fillId="0" borderId="1" xfId="2" applyFont="1" applyBorder="1" applyAlignment="1">
      <alignment horizontal="left" vertical="center" wrapText="1"/>
    </xf>
    <xf numFmtId="0" fontId="4" fillId="0" borderId="38" xfId="2" applyFont="1" applyBorder="1" applyAlignment="1">
      <alignment horizontal="left" vertical="center" wrapText="1"/>
    </xf>
    <xf numFmtId="0" fontId="4" fillId="3" borderId="18" xfId="0" applyFont="1" applyFill="1" applyBorder="1">
      <alignment vertical="center"/>
    </xf>
    <xf numFmtId="0" fontId="15" fillId="0" borderId="0" xfId="0" applyFont="1" applyAlignment="1">
      <alignment vertical="center" wrapText="1"/>
    </xf>
    <xf numFmtId="0" fontId="4" fillId="0" borderId="2" xfId="0" applyFont="1" applyBorder="1">
      <alignment vertical="center"/>
    </xf>
    <xf numFmtId="49" fontId="18" fillId="2" borderId="37" xfId="0" applyNumberFormat="1"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protection locked="0"/>
    </xf>
    <xf numFmtId="0" fontId="18" fillId="2" borderId="2" xfId="0" applyFont="1" applyFill="1" applyBorder="1" applyAlignment="1" applyProtection="1">
      <alignment horizontal="left" vertical="center" wrapText="1"/>
      <protection locked="0"/>
    </xf>
    <xf numFmtId="49" fontId="24" fillId="0" borderId="37" xfId="0" applyNumberFormat="1" applyFont="1" applyBorder="1" applyAlignment="1">
      <alignment horizontal="left" vertical="center" wrapText="1"/>
    </xf>
    <xf numFmtId="49" fontId="24" fillId="0" borderId="1" xfId="0" applyNumberFormat="1" applyFont="1" applyBorder="1" applyAlignment="1">
      <alignment horizontal="left" vertical="center" wrapText="1"/>
    </xf>
    <xf numFmtId="49" fontId="24" fillId="0" borderId="2" xfId="0" applyNumberFormat="1" applyFont="1" applyBorder="1" applyAlignment="1">
      <alignment horizontal="left" vertical="center" wrapText="1"/>
    </xf>
    <xf numFmtId="49" fontId="24" fillId="0" borderId="24" xfId="0" applyNumberFormat="1" applyFont="1" applyBorder="1" applyAlignment="1">
      <alignment horizontal="left" vertical="center" wrapText="1"/>
    </xf>
    <xf numFmtId="49" fontId="24" fillId="0" borderId="3" xfId="0" applyNumberFormat="1" applyFont="1" applyBorder="1" applyAlignment="1">
      <alignment horizontal="left" vertical="center"/>
    </xf>
    <xf numFmtId="49" fontId="24" fillId="0" borderId="4" xfId="0" applyNumberFormat="1" applyFont="1" applyBorder="1" applyAlignment="1">
      <alignment horizontal="left" vertical="center"/>
    </xf>
    <xf numFmtId="0" fontId="4" fillId="0" borderId="8" xfId="2" applyFont="1" applyBorder="1" applyAlignment="1">
      <alignment horizontal="left" vertical="center" wrapText="1"/>
    </xf>
    <xf numFmtId="0" fontId="14" fillId="0" borderId="15" xfId="0" applyFont="1" applyBorder="1" applyAlignment="1">
      <alignment horizontal="left" vertical="center" indent="1"/>
    </xf>
    <xf numFmtId="0" fontId="14" fillId="0" borderId="16" xfId="0" applyFont="1" applyBorder="1" applyAlignment="1">
      <alignment horizontal="left" vertical="center" indent="1"/>
    </xf>
    <xf numFmtId="0" fontId="14" fillId="0" borderId="18" xfId="0" applyFont="1" applyBorder="1" applyAlignment="1">
      <alignment horizontal="left" vertical="center" indent="1"/>
    </xf>
    <xf numFmtId="179" fontId="7" fillId="0" borderId="0" xfId="1" applyNumberFormat="1" applyFont="1" applyAlignment="1">
      <alignment horizontal="right" vertical="top"/>
    </xf>
    <xf numFmtId="49" fontId="4" fillId="2" borderId="0" xfId="0" applyNumberFormat="1" applyFont="1" applyFill="1" applyAlignment="1" applyProtection="1">
      <alignment horizontal="left" vertical="center"/>
      <protection locked="0"/>
    </xf>
    <xf numFmtId="0" fontId="4" fillId="2" borderId="0" xfId="0" applyFont="1" applyFill="1" applyAlignment="1" applyProtection="1">
      <alignment horizontal="left" vertical="center"/>
      <protection locked="0"/>
    </xf>
    <xf numFmtId="0" fontId="17" fillId="0" borderId="0" xfId="0" applyFont="1" applyAlignment="1">
      <alignment vertical="top" wrapText="1"/>
    </xf>
    <xf numFmtId="182" fontId="4" fillId="2" borderId="0" xfId="0" applyNumberFormat="1" applyFont="1" applyFill="1" applyAlignment="1" applyProtection="1">
      <alignment horizontal="left" vertical="center"/>
      <protection locked="0"/>
    </xf>
    <xf numFmtId="184" fontId="4" fillId="2" borderId="0" xfId="0" applyNumberFormat="1" applyFont="1" applyFill="1" applyAlignment="1" applyProtection="1">
      <alignment horizontal="left" vertical="center"/>
      <protection locked="0"/>
    </xf>
    <xf numFmtId="181" fontId="4" fillId="2" borderId="0" xfId="0" applyNumberFormat="1" applyFont="1" applyFill="1" applyAlignment="1" applyProtection="1">
      <alignment horizontal="left" vertical="center"/>
      <protection locked="0"/>
    </xf>
    <xf numFmtId="49" fontId="4" fillId="2" borderId="0" xfId="0" applyNumberFormat="1" applyFont="1" applyFill="1" applyAlignment="1" applyProtection="1">
      <alignment horizontal="left" vertical="center" shrinkToFit="1"/>
      <protection locked="0"/>
    </xf>
    <xf numFmtId="0" fontId="4" fillId="2" borderId="0" xfId="0" applyFont="1" applyFill="1" applyAlignment="1" applyProtection="1">
      <alignment horizontal="left" vertical="center" shrinkToFit="1"/>
      <protection locked="0"/>
    </xf>
    <xf numFmtId="0" fontId="4" fillId="0" borderId="0" xfId="0" applyFont="1">
      <alignment vertical="center"/>
    </xf>
    <xf numFmtId="0" fontId="15" fillId="0" borderId="0" xfId="0" applyFont="1" applyAlignment="1">
      <alignment vertical="top"/>
    </xf>
    <xf numFmtId="0" fontId="17" fillId="0" borderId="0" xfId="0" applyFont="1" applyAlignment="1">
      <alignment horizontal="left" vertical="center" wrapText="1"/>
    </xf>
    <xf numFmtId="178" fontId="4" fillId="2" borderId="0" xfId="0" applyNumberFormat="1" applyFont="1" applyFill="1" applyAlignment="1" applyProtection="1">
      <alignment horizontal="left" vertical="center"/>
      <protection locked="0"/>
    </xf>
    <xf numFmtId="38" fontId="4" fillId="2" borderId="0" xfId="0" applyNumberFormat="1" applyFont="1" applyFill="1" applyAlignment="1" applyProtection="1">
      <alignment horizontal="right" vertical="center"/>
      <protection locked="0"/>
    </xf>
    <xf numFmtId="185" fontId="4" fillId="2" borderId="0" xfId="0" applyNumberFormat="1" applyFont="1" applyFill="1" applyAlignment="1" applyProtection="1">
      <alignment horizontal="right" vertical="center"/>
      <protection locked="0"/>
    </xf>
    <xf numFmtId="0" fontId="17" fillId="0" borderId="0" xfId="0" applyFont="1" applyAlignment="1">
      <alignment vertical="top"/>
    </xf>
    <xf numFmtId="49" fontId="24" fillId="0" borderId="8" xfId="0" applyNumberFormat="1" applyFont="1" applyBorder="1" applyAlignment="1">
      <alignment vertical="center" wrapText="1"/>
    </xf>
    <xf numFmtId="49" fontId="24" fillId="0" borderId="9" xfId="0" applyNumberFormat="1" applyFont="1" applyBorder="1" applyAlignment="1">
      <alignment vertical="center" wrapText="1"/>
    </xf>
    <xf numFmtId="49" fontId="24" fillId="0" borderId="11" xfId="0" applyNumberFormat="1" applyFont="1" applyBorder="1" applyAlignment="1">
      <alignment vertical="center" wrapText="1"/>
    </xf>
    <xf numFmtId="49" fontId="18" fillId="2" borderId="6" xfId="0" applyNumberFormat="1" applyFont="1" applyFill="1" applyBorder="1" applyAlignment="1" applyProtection="1">
      <alignment horizontal="left" vertical="center" wrapText="1"/>
      <protection locked="0"/>
    </xf>
    <xf numFmtId="49" fontId="18" fillId="2" borderId="7" xfId="0" applyNumberFormat="1" applyFont="1" applyFill="1" applyBorder="1" applyAlignment="1" applyProtection="1">
      <alignment horizontal="left" vertical="center" wrapText="1"/>
      <protection locked="0"/>
    </xf>
    <xf numFmtId="49" fontId="18" fillId="2" borderId="3" xfId="0" applyNumberFormat="1" applyFont="1" applyFill="1" applyBorder="1" applyAlignment="1" applyProtection="1">
      <alignment horizontal="left" vertical="center" wrapText="1"/>
      <protection locked="0"/>
    </xf>
    <xf numFmtId="49" fontId="18" fillId="2" borderId="4" xfId="0" applyNumberFormat="1" applyFont="1" applyFill="1" applyBorder="1" applyAlignment="1" applyProtection="1">
      <alignment horizontal="left" vertical="center" wrapText="1"/>
      <protection locked="0"/>
    </xf>
    <xf numFmtId="49" fontId="18" fillId="2" borderId="9" xfId="0" applyNumberFormat="1" applyFont="1" applyFill="1" applyBorder="1" applyAlignment="1" applyProtection="1">
      <alignment horizontal="left" vertical="center" wrapText="1"/>
      <protection locked="0"/>
    </xf>
    <xf numFmtId="49" fontId="18" fillId="2" borderId="11" xfId="0" applyNumberFormat="1" applyFont="1" applyFill="1" applyBorder="1" applyAlignment="1" applyProtection="1">
      <alignment horizontal="left" vertical="center" wrapText="1"/>
      <protection locked="0"/>
    </xf>
    <xf numFmtId="0" fontId="4" fillId="2" borderId="7" xfId="0" applyFont="1" applyFill="1" applyBorder="1" applyAlignment="1" applyProtection="1">
      <alignment horizontal="left" vertical="center"/>
      <protection locked="0"/>
    </xf>
    <xf numFmtId="49" fontId="4" fillId="2" borderId="8" xfId="0" applyNumberFormat="1"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0" fontId="4" fillId="2" borderId="11" xfId="0" applyFont="1" applyFill="1" applyBorder="1" applyAlignment="1" applyProtection="1">
      <alignment horizontal="left" vertical="center"/>
      <protection locked="0"/>
    </xf>
    <xf numFmtId="0" fontId="4" fillId="0" borderId="20" xfId="0" applyFont="1" applyBorder="1" applyAlignment="1">
      <alignment horizontal="center" vertical="top"/>
    </xf>
    <xf numFmtId="0" fontId="4" fillId="0" borderId="1" xfId="0" applyFont="1" applyBorder="1" applyAlignment="1">
      <alignment horizontal="center" vertical="top"/>
    </xf>
    <xf numFmtId="0" fontId="4" fillId="0" borderId="38" xfId="0" applyFont="1" applyBorder="1" applyAlignment="1">
      <alignment horizontal="center" vertical="top"/>
    </xf>
    <xf numFmtId="0" fontId="4" fillId="3" borderId="19" xfId="0" applyFont="1" applyFill="1" applyBorder="1" applyAlignment="1">
      <alignment horizontal="left" vertical="center"/>
    </xf>
    <xf numFmtId="0" fontId="4" fillId="3" borderId="0" xfId="0" applyFont="1" applyFill="1" applyAlignment="1">
      <alignment horizontal="left" vertical="center"/>
    </xf>
    <xf numFmtId="0" fontId="4" fillId="3" borderId="40" xfId="0" applyFont="1" applyFill="1" applyBorder="1" applyAlignment="1">
      <alignment horizontal="left" vertical="center"/>
    </xf>
    <xf numFmtId="0" fontId="4" fillId="3" borderId="24" xfId="0" applyFont="1" applyFill="1" applyBorder="1">
      <alignment vertical="center"/>
    </xf>
    <xf numFmtId="0" fontId="4" fillId="3" borderId="3" xfId="0" applyFont="1" applyFill="1" applyBorder="1">
      <alignment vertical="center"/>
    </xf>
    <xf numFmtId="0" fontId="4" fillId="3" borderId="4" xfId="0" applyFont="1" applyFill="1" applyBorder="1">
      <alignment vertical="center"/>
    </xf>
    <xf numFmtId="0" fontId="4" fillId="0" borderId="17" xfId="0" applyFont="1" applyBorder="1" applyAlignment="1">
      <alignment horizontal="left" vertical="center"/>
    </xf>
    <xf numFmtId="0" fontId="4" fillId="0" borderId="13" xfId="0" applyFont="1" applyBorder="1" applyAlignment="1">
      <alignment horizontal="left" vertical="center"/>
    </xf>
    <xf numFmtId="0" fontId="4" fillId="0" borderId="46" xfId="0" applyFont="1" applyBorder="1" applyAlignment="1">
      <alignment horizontal="left" vertical="center"/>
    </xf>
    <xf numFmtId="0" fontId="17" fillId="0" borderId="13" xfId="0" applyFont="1" applyBorder="1" applyAlignment="1">
      <alignment vertical="center" wrapText="1"/>
    </xf>
    <xf numFmtId="0" fontId="4" fillId="0" borderId="20" xfId="0" applyFont="1" applyBorder="1" applyAlignment="1">
      <alignment horizontal="left" vertical="center"/>
    </xf>
    <xf numFmtId="0" fontId="4" fillId="0" borderId="1" xfId="0" applyFont="1" applyBorder="1" applyAlignment="1">
      <alignment horizontal="left" vertical="center"/>
    </xf>
    <xf numFmtId="0" fontId="4" fillId="0" borderId="38" xfId="0" applyFont="1" applyBorder="1" applyAlignment="1">
      <alignment horizontal="left" vertical="center"/>
    </xf>
    <xf numFmtId="49" fontId="4" fillId="2" borderId="12" xfId="0" applyNumberFormat="1" applyFont="1" applyFill="1" applyBorder="1" applyAlignment="1" applyProtection="1">
      <alignment horizontal="left" vertical="center"/>
      <protection locked="0"/>
    </xf>
    <xf numFmtId="49" fontId="4" fillId="2" borderId="45" xfId="0" applyNumberFormat="1" applyFont="1" applyFill="1" applyBorder="1" applyAlignment="1" applyProtection="1">
      <alignment horizontal="left" vertical="center"/>
      <protection locked="0"/>
    </xf>
  </cellXfs>
  <cellStyles count="18">
    <cellStyle name="ハイパーリンク 2" xfId="15" xr:uid="{00000000-0005-0000-0000-000001000000}"/>
    <cellStyle name="桁区切り 2" xfId="4" xr:uid="{00000000-0005-0000-0000-000002000000}"/>
    <cellStyle name="桁区切り 2 2" xfId="13" xr:uid="{00000000-0005-0000-0000-000003000000}"/>
    <cellStyle name="桁区切り 3" xfId="7" xr:uid="{00000000-0005-0000-0000-000004000000}"/>
    <cellStyle name="桁区切り 4" xfId="16" xr:uid="{00000000-0005-0000-0000-000005000000}"/>
    <cellStyle name="桁区切り 5" xfId="17" xr:uid="{00000000-0005-0000-0000-000006000000}"/>
    <cellStyle name="通貨 2" xfId="9" xr:uid="{00000000-0005-0000-0000-000007000000}"/>
    <cellStyle name="標準" xfId="0" builtinId="0"/>
    <cellStyle name="標準 2" xfId="10" xr:uid="{00000000-0005-0000-0000-000009000000}"/>
    <cellStyle name="標準 3 3" xfId="3" xr:uid="{00000000-0005-0000-0000-00000A000000}"/>
    <cellStyle name="標準 4" xfId="8" xr:uid="{00000000-0005-0000-0000-00000B000000}"/>
    <cellStyle name="標準 5" xfId="2" xr:uid="{00000000-0005-0000-0000-00000C000000}"/>
    <cellStyle name="標準 5 2" xfId="1" xr:uid="{00000000-0005-0000-0000-00000D000000}"/>
    <cellStyle name="標準 5 2 2" xfId="6" xr:uid="{00000000-0005-0000-0000-00000E000000}"/>
    <cellStyle name="標準 5 2 2 2" xfId="12" xr:uid="{00000000-0005-0000-0000-00000F000000}"/>
    <cellStyle name="標準 5 2 2 3" xfId="11" xr:uid="{00000000-0005-0000-0000-000010000000}"/>
    <cellStyle name="標準 8" xfId="14" xr:uid="{00000000-0005-0000-0000-000011000000}"/>
    <cellStyle name="標準 9" xfId="5" xr:uid="{00000000-0005-0000-0000-000012000000}"/>
  </cellStyles>
  <dxfs count="383">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E2F0D9"/>
      <color rgb="FF000000"/>
      <color rgb="FFA6A6A6"/>
      <color rgb="FFFFE1FF"/>
      <color rgb="FFE2EFDA"/>
      <color rgb="FFFF0000"/>
      <color rgb="FFEEAAFC"/>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12700</xdr:colOff>
      <xdr:row>3</xdr:row>
      <xdr:rowOff>50800</xdr:rowOff>
    </xdr:from>
    <xdr:to>
      <xdr:col>9</xdr:col>
      <xdr:colOff>520700</xdr:colOff>
      <xdr:row>7</xdr:row>
      <xdr:rowOff>330200</xdr:rowOff>
    </xdr:to>
    <xdr:sp macro="" textlink="">
      <xdr:nvSpPr>
        <xdr:cNvPr id="25" name="四角形: 角を丸くする 24">
          <a:extLst>
            <a:ext uri="{FF2B5EF4-FFF2-40B4-BE49-F238E27FC236}">
              <a16:creationId xmlns:a16="http://schemas.microsoft.com/office/drawing/2014/main" id="{62C9EB5F-0F96-4A49-9B08-681FB8089A79}"/>
            </a:ext>
          </a:extLst>
        </xdr:cNvPr>
        <xdr:cNvSpPr/>
      </xdr:nvSpPr>
      <xdr:spPr>
        <a:xfrm>
          <a:off x="838200" y="812800"/>
          <a:ext cx="2641600" cy="1193800"/>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ja-JP" altLang="en-US" sz="2400">
              <a:solidFill>
                <a:sysClr val="windowText" lastClr="000000"/>
              </a:solidFill>
              <a:latin typeface="BIZ UDPゴシック" panose="020B0400000000000000" pitchFamily="50" charset="-128"/>
              <a:ea typeface="BIZ UDPゴシック" panose="020B0400000000000000" pitchFamily="50" charset="-128"/>
            </a:rPr>
            <a:t>紙申請用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6">
            <a:lumMod val="20000"/>
            <a:lumOff val="80000"/>
          </a:schemeClr>
        </a:solidFill>
      </a:spPr>
      <a:bodyPr vertOverflow="clip" horzOverflow="clip" rtlCol="0" anchor="t"/>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outlinePr summaryBelow="0"/>
    <pageSetUpPr fitToPage="1"/>
  </sheetPr>
  <dimension ref="A1:AA406"/>
  <sheetViews>
    <sheetView showGridLines="0" tabSelected="1" view="pageBreakPreview" topLeftCell="B1" zoomScale="85" zoomScaleNormal="70" zoomScaleSheetLayoutView="85" workbookViewId="0">
      <selection activeCell="B1" sqref="B1"/>
    </sheetView>
  </sheetViews>
  <sheetFormatPr defaultColWidth="9" defaultRowHeight="13.5" x14ac:dyDescent="0.15"/>
  <cols>
    <col min="1" max="1" width="7.875" style="11" hidden="1" customWidth="1"/>
    <col min="2" max="2" width="10.5" style="5" customWidth="1"/>
    <col min="3" max="3" width="1.625" style="5" customWidth="1"/>
    <col min="4" max="4" width="5.375" style="5" customWidth="1"/>
    <col min="5" max="5" width="6.625" style="5" customWidth="1"/>
    <col min="6" max="6" width="5.25" style="5" customWidth="1"/>
    <col min="7" max="7" width="5" style="5" customWidth="1"/>
    <col min="8" max="8" width="7.25" style="5" customWidth="1"/>
    <col min="9" max="9" width="1.625" style="5" customWidth="1"/>
    <col min="10" max="10" width="8.125" style="5" customWidth="1"/>
    <col min="11" max="11" width="2.125" style="5" customWidth="1"/>
    <col min="12" max="12" width="1.625" style="5" customWidth="1"/>
    <col min="13" max="13" width="7.25" style="5" customWidth="1"/>
    <col min="14" max="14" width="7.375" style="5" customWidth="1"/>
    <col min="15" max="15" width="10.25" style="5" customWidth="1"/>
    <col min="16" max="16" width="8.25" style="5" customWidth="1"/>
    <col min="17" max="17" width="2.625" style="5" customWidth="1"/>
    <col min="18" max="18" width="11.375" style="5" customWidth="1"/>
    <col min="19" max="19" width="7.625" style="5" customWidth="1"/>
    <col min="20" max="20" width="17.625" style="5" customWidth="1"/>
    <col min="21" max="21" width="7" style="5" customWidth="1"/>
    <col min="22" max="22" width="10.625" style="5" customWidth="1"/>
    <col min="23" max="23" width="3" style="5" customWidth="1"/>
    <col min="24" max="24" width="6.375" style="5" customWidth="1"/>
    <col min="25" max="25" width="13.5" style="5" customWidth="1"/>
    <col min="26" max="26" width="2.625" style="5" customWidth="1"/>
    <col min="27" max="27" width="3.625" style="5" customWidth="1"/>
    <col min="28" max="28" width="11" style="5" customWidth="1"/>
    <col min="29" max="16384" width="9" style="5"/>
  </cols>
  <sheetData>
    <row r="1" spans="1:27" ht="30" customHeight="1" x14ac:dyDescent="0.15">
      <c r="A1" s="9"/>
      <c r="B1" s="2"/>
      <c r="C1" s="3" t="s">
        <v>52</v>
      </c>
      <c r="D1" s="3"/>
      <c r="U1" s="26"/>
      <c r="V1" s="26"/>
      <c r="W1" s="226">
        <v>44927</v>
      </c>
      <c r="X1" s="226"/>
      <c r="Y1" s="226"/>
      <c r="Z1" s="226"/>
      <c r="AA1" s="6"/>
    </row>
    <row r="2" spans="1:27" ht="15" hidden="1" customHeight="1" x14ac:dyDescent="0.15">
      <c r="A2" s="9"/>
      <c r="B2" s="2"/>
      <c r="C2" s="7"/>
      <c r="D2" s="7"/>
      <c r="E2" s="7"/>
      <c r="F2" s="7"/>
      <c r="G2" s="7"/>
      <c r="H2" s="7"/>
      <c r="AA2" s="6"/>
    </row>
    <row r="3" spans="1:27" ht="30" customHeight="1" x14ac:dyDescent="0.15">
      <c r="A3" s="10"/>
      <c r="B3" s="1"/>
      <c r="C3" s="5" t="s">
        <v>53</v>
      </c>
      <c r="AA3" s="6"/>
    </row>
    <row r="4" spans="1:27" ht="45.75" customHeight="1" x14ac:dyDescent="0.15">
      <c r="A4" s="1"/>
      <c r="B4" s="1"/>
      <c r="M4" s="124" t="s">
        <v>583</v>
      </c>
      <c r="N4" s="124"/>
      <c r="P4" s="125"/>
      <c r="Q4" s="125"/>
      <c r="R4" s="125"/>
      <c r="S4" s="125"/>
      <c r="T4" s="125"/>
      <c r="U4" s="125"/>
      <c r="V4" s="125"/>
      <c r="W4" s="125"/>
      <c r="X4" s="125"/>
      <c r="Y4" s="125"/>
      <c r="AA4" s="6"/>
    </row>
    <row r="5" spans="1:27" ht="9" customHeight="1" x14ac:dyDescent="0.15">
      <c r="A5" s="1"/>
      <c r="B5" s="1"/>
      <c r="M5" s="111"/>
      <c r="N5" s="111"/>
      <c r="P5" s="112"/>
      <c r="Q5" s="112"/>
      <c r="R5" s="112"/>
      <c r="S5" s="112"/>
      <c r="T5" s="112"/>
      <c r="U5" s="112"/>
      <c r="V5" s="112"/>
      <c r="W5" s="112"/>
      <c r="X5" s="112"/>
      <c r="Y5" s="112"/>
      <c r="AA5" s="6"/>
    </row>
    <row r="6" spans="1:27" ht="45.75" customHeight="1" x14ac:dyDescent="0.15">
      <c r="A6" s="1"/>
      <c r="B6" s="1"/>
      <c r="M6" s="124" t="s">
        <v>584</v>
      </c>
      <c r="N6" s="124"/>
      <c r="P6" s="125"/>
      <c r="Q6" s="125"/>
      <c r="R6" s="125"/>
      <c r="S6" s="125"/>
      <c r="T6" s="125"/>
      <c r="U6" s="125"/>
      <c r="V6" s="125"/>
      <c r="W6" s="125"/>
      <c r="X6" s="125"/>
      <c r="Y6" s="125"/>
      <c r="AA6" s="6"/>
    </row>
    <row r="7" spans="1:27" ht="9" customHeight="1" x14ac:dyDescent="0.15">
      <c r="A7" s="1"/>
      <c r="B7" s="1"/>
      <c r="M7" s="111"/>
      <c r="N7" s="111"/>
      <c r="P7" s="112"/>
      <c r="Q7" s="112"/>
      <c r="R7" s="112"/>
      <c r="S7" s="112"/>
      <c r="T7" s="112"/>
      <c r="U7" s="112"/>
      <c r="V7" s="112"/>
      <c r="W7" s="112"/>
      <c r="X7" s="112"/>
      <c r="Y7" s="112"/>
      <c r="AA7" s="6"/>
    </row>
    <row r="8" spans="1:27" ht="45.75" customHeight="1" x14ac:dyDescent="0.15">
      <c r="A8" s="1"/>
      <c r="B8" s="1"/>
      <c r="M8" s="126" t="s">
        <v>585</v>
      </c>
      <c r="N8" s="126"/>
      <c r="P8" s="125"/>
      <c r="Q8" s="125"/>
      <c r="R8" s="125"/>
      <c r="S8" s="125"/>
      <c r="T8" s="112"/>
      <c r="U8" s="125"/>
      <c r="V8" s="125"/>
      <c r="W8" s="125"/>
      <c r="X8" s="125"/>
      <c r="Y8" s="125"/>
      <c r="AA8" s="6"/>
    </row>
    <row r="9" spans="1:27" ht="11.25" customHeight="1" x14ac:dyDescent="0.15">
      <c r="A9" s="1"/>
      <c r="B9" s="1"/>
      <c r="P9" s="113"/>
      <c r="Q9" s="113"/>
      <c r="AA9" s="6"/>
    </row>
    <row r="10" spans="1:27" ht="4.9000000000000004" customHeight="1" x14ac:dyDescent="0.15">
      <c r="A10" s="1"/>
      <c r="B10" s="1"/>
      <c r="C10" s="33"/>
      <c r="D10" s="34"/>
      <c r="E10" s="34"/>
      <c r="F10" s="34"/>
      <c r="G10" s="34"/>
      <c r="H10" s="34"/>
      <c r="I10" s="34"/>
      <c r="J10" s="34"/>
      <c r="K10" s="34"/>
      <c r="L10" s="34"/>
      <c r="M10" s="34"/>
      <c r="N10" s="34"/>
      <c r="O10" s="34"/>
      <c r="P10" s="34"/>
      <c r="Q10" s="34"/>
      <c r="R10" s="34"/>
      <c r="S10" s="34"/>
      <c r="T10" s="34"/>
      <c r="U10" s="34"/>
      <c r="V10" s="34"/>
      <c r="W10" s="34"/>
      <c r="X10" s="34"/>
      <c r="Y10" s="34"/>
      <c r="Z10" s="35"/>
    </row>
    <row r="11" spans="1:27" ht="15" customHeight="1" x14ac:dyDescent="0.15">
      <c r="A11" s="1"/>
      <c r="B11" s="36"/>
      <c r="C11" s="37" t="s">
        <v>1</v>
      </c>
      <c r="D11" s="38"/>
      <c r="E11" s="38"/>
      <c r="F11" s="38"/>
      <c r="G11" s="38"/>
      <c r="H11" s="38"/>
      <c r="I11" s="38"/>
      <c r="J11" s="38"/>
      <c r="K11" s="38"/>
      <c r="L11" s="38"/>
      <c r="M11" s="38"/>
      <c r="N11" s="38"/>
      <c r="O11" s="38"/>
      <c r="P11" s="38"/>
      <c r="Q11" s="38"/>
      <c r="R11" s="38"/>
      <c r="S11" s="38"/>
      <c r="T11" s="38"/>
      <c r="U11" s="38"/>
      <c r="V11" s="38"/>
      <c r="W11" s="38"/>
      <c r="X11" s="38"/>
      <c r="Y11" s="38"/>
      <c r="Z11" s="39"/>
    </row>
    <row r="12" spans="1:27" ht="15" customHeight="1" x14ac:dyDescent="0.15">
      <c r="A12" s="1"/>
      <c r="B12" s="1"/>
      <c r="C12" s="37" t="s">
        <v>2</v>
      </c>
      <c r="D12" s="38"/>
      <c r="E12" s="38"/>
      <c r="F12" s="38"/>
      <c r="G12" s="38"/>
      <c r="H12" s="38"/>
      <c r="I12" s="38"/>
      <c r="J12" s="38"/>
      <c r="K12" s="38"/>
      <c r="L12" s="38"/>
      <c r="M12" s="38"/>
      <c r="N12" s="38"/>
      <c r="O12" s="38"/>
      <c r="P12" s="38"/>
      <c r="Q12" s="38"/>
      <c r="R12" s="38"/>
      <c r="S12" s="38"/>
      <c r="T12" s="38"/>
      <c r="U12" s="38"/>
      <c r="V12" s="38"/>
      <c r="W12" s="38"/>
      <c r="X12" s="38"/>
      <c r="Y12" s="38"/>
      <c r="Z12" s="39"/>
    </row>
    <row r="13" spans="1:27" ht="15" customHeight="1" x14ac:dyDescent="0.15">
      <c r="A13" s="1"/>
      <c r="B13" s="1"/>
      <c r="C13" s="37" t="s">
        <v>3</v>
      </c>
      <c r="D13" s="38"/>
      <c r="E13" s="38"/>
      <c r="F13" s="38"/>
      <c r="G13" s="38"/>
      <c r="H13" s="38"/>
      <c r="I13" s="38"/>
      <c r="J13" s="38"/>
      <c r="K13" s="38"/>
      <c r="L13" s="38"/>
      <c r="M13" s="38"/>
      <c r="N13" s="38"/>
      <c r="O13" s="38"/>
      <c r="P13" s="38"/>
      <c r="Q13" s="38"/>
      <c r="R13" s="38"/>
      <c r="S13" s="38"/>
      <c r="T13" s="38"/>
      <c r="U13" s="38"/>
      <c r="V13" s="38"/>
      <c r="W13" s="38"/>
      <c r="X13" s="38"/>
      <c r="Y13" s="38"/>
      <c r="Z13" s="39"/>
    </row>
    <row r="14" spans="1:27" ht="15" hidden="1" customHeight="1" x14ac:dyDescent="0.15">
      <c r="A14" s="1"/>
      <c r="B14" s="1"/>
      <c r="C14" s="37"/>
      <c r="D14" s="38"/>
      <c r="E14" s="38"/>
      <c r="F14" s="38"/>
      <c r="G14" s="38"/>
      <c r="H14" s="38"/>
      <c r="I14" s="38"/>
      <c r="J14" s="38"/>
      <c r="K14" s="38"/>
      <c r="L14" s="38"/>
      <c r="M14" s="38"/>
      <c r="N14" s="38"/>
      <c r="O14" s="38"/>
      <c r="P14" s="38"/>
      <c r="Q14" s="38"/>
      <c r="R14" s="38"/>
      <c r="S14" s="38"/>
      <c r="T14" s="38"/>
      <c r="U14" s="38"/>
      <c r="V14" s="38"/>
      <c r="W14" s="38"/>
      <c r="X14" s="38"/>
      <c r="Y14" s="38"/>
      <c r="Z14" s="39"/>
    </row>
    <row r="15" spans="1:27" ht="5.25" customHeight="1" x14ac:dyDescent="0.15">
      <c r="A15" s="1"/>
      <c r="B15" s="1"/>
      <c r="C15" s="40"/>
      <c r="D15" s="41"/>
      <c r="E15" s="41"/>
      <c r="F15" s="41"/>
      <c r="G15" s="41"/>
      <c r="H15" s="41"/>
      <c r="I15" s="41"/>
      <c r="J15" s="41"/>
      <c r="K15" s="41"/>
      <c r="L15" s="41"/>
      <c r="M15" s="41"/>
      <c r="N15" s="41"/>
      <c r="O15" s="41"/>
      <c r="P15" s="41"/>
      <c r="Q15" s="41"/>
      <c r="R15" s="41"/>
      <c r="S15" s="41"/>
      <c r="T15" s="41"/>
      <c r="U15" s="41"/>
      <c r="V15" s="41"/>
      <c r="W15" s="41"/>
      <c r="X15" s="41"/>
      <c r="Y15" s="41"/>
      <c r="Z15" s="42"/>
    </row>
    <row r="16" spans="1:27" ht="30" customHeight="1" x14ac:dyDescent="0.15">
      <c r="A16" s="1"/>
      <c r="B16" s="1"/>
    </row>
    <row r="17" spans="1:26" ht="15.75" hidden="1" customHeight="1" x14ac:dyDescent="0.15">
      <c r="A17" s="10"/>
      <c r="B17" s="1"/>
    </row>
    <row r="18" spans="1:26" ht="15.75" hidden="1" customHeight="1" x14ac:dyDescent="0.15">
      <c r="A18" s="10"/>
      <c r="B18" s="1"/>
    </row>
    <row r="19" spans="1:26" ht="20.100000000000001" customHeight="1" x14ac:dyDescent="0.15">
      <c r="A19" s="1"/>
      <c r="B19" s="1"/>
      <c r="C19" s="223" t="s">
        <v>8</v>
      </c>
      <c r="D19" s="224"/>
      <c r="E19" s="224"/>
      <c r="F19" s="224"/>
      <c r="G19" s="224"/>
      <c r="H19" s="225"/>
    </row>
    <row r="20" spans="1:26" ht="15" customHeight="1" x14ac:dyDescent="0.15">
      <c r="A20" s="1"/>
      <c r="B20" s="1"/>
      <c r="C20" s="12"/>
      <c r="D20" s="23"/>
      <c r="E20" s="23"/>
      <c r="F20" s="23"/>
      <c r="G20" s="23"/>
      <c r="H20" s="23"/>
      <c r="I20" s="13"/>
      <c r="J20" s="13"/>
      <c r="K20" s="13"/>
      <c r="L20" s="13"/>
      <c r="M20" s="13"/>
      <c r="N20" s="13"/>
      <c r="O20" s="13"/>
      <c r="P20" s="13"/>
      <c r="Q20" s="13"/>
      <c r="R20" s="13"/>
      <c r="S20" s="13"/>
      <c r="T20" s="13"/>
      <c r="U20" s="13"/>
      <c r="V20" s="13"/>
      <c r="W20" s="13"/>
      <c r="X20" s="13"/>
      <c r="Y20" s="13"/>
      <c r="Z20" s="14"/>
    </row>
    <row r="21" spans="1:26" ht="15.75" hidden="1" customHeight="1" x14ac:dyDescent="0.15">
      <c r="A21" s="1"/>
      <c r="B21" s="1"/>
      <c r="C21" s="18"/>
      <c r="D21" s="15"/>
      <c r="E21" s="235"/>
      <c r="F21" s="235"/>
      <c r="G21" s="235"/>
      <c r="H21" s="235"/>
      <c r="I21" s="43"/>
      <c r="J21" s="236"/>
      <c r="K21" s="236"/>
      <c r="L21" s="236"/>
      <c r="M21" s="236"/>
      <c r="N21" s="236"/>
      <c r="O21" s="236"/>
      <c r="P21" s="236"/>
      <c r="Q21" s="236"/>
      <c r="R21" s="236"/>
      <c r="S21" s="236"/>
      <c r="T21" s="236"/>
      <c r="U21" s="236"/>
      <c r="V21" s="236"/>
      <c r="W21" s="236"/>
      <c r="X21" s="236"/>
      <c r="Y21" s="236"/>
      <c r="Z21" s="17"/>
    </row>
    <row r="22" spans="1:26" ht="15.75" hidden="1" customHeight="1" x14ac:dyDescent="0.15">
      <c r="A22" s="1"/>
      <c r="B22" s="1"/>
      <c r="C22" s="18"/>
      <c r="D22" s="15"/>
      <c r="E22" s="16"/>
      <c r="F22" s="16"/>
      <c r="G22" s="16"/>
      <c r="H22" s="16"/>
      <c r="I22" s="43"/>
      <c r="J22" s="27"/>
      <c r="K22" s="27"/>
      <c r="L22" s="27"/>
      <c r="M22" s="27"/>
      <c r="N22" s="27"/>
      <c r="O22" s="27"/>
      <c r="P22" s="27"/>
      <c r="Q22" s="27"/>
      <c r="R22" s="27"/>
      <c r="S22" s="27"/>
      <c r="T22" s="27"/>
      <c r="U22" s="27"/>
      <c r="V22" s="27"/>
      <c r="W22" s="27"/>
      <c r="X22" s="27"/>
      <c r="Y22" s="27"/>
      <c r="Z22" s="17"/>
    </row>
    <row r="23" spans="1:26" ht="15.75" hidden="1" customHeight="1" x14ac:dyDescent="0.15">
      <c r="A23" s="1"/>
      <c r="B23" s="1"/>
      <c r="C23" s="18"/>
      <c r="D23" s="15"/>
      <c r="E23" s="16"/>
      <c r="F23" s="16"/>
      <c r="G23" s="16"/>
      <c r="H23" s="16"/>
      <c r="I23" s="43"/>
      <c r="J23" s="27"/>
      <c r="K23" s="27"/>
      <c r="L23" s="27"/>
      <c r="M23" s="27"/>
      <c r="N23" s="27"/>
      <c r="O23" s="27"/>
      <c r="P23" s="27"/>
      <c r="Q23" s="27"/>
      <c r="R23" s="27"/>
      <c r="S23" s="27"/>
      <c r="T23" s="27"/>
      <c r="U23" s="27"/>
      <c r="V23" s="27"/>
      <c r="W23" s="27"/>
      <c r="X23" s="27"/>
      <c r="Y23" s="27"/>
      <c r="Z23" s="17"/>
    </row>
    <row r="24" spans="1:26" ht="15.75" hidden="1" customHeight="1" x14ac:dyDescent="0.15">
      <c r="A24" s="1"/>
      <c r="B24" s="1"/>
      <c r="C24" s="18"/>
      <c r="D24" s="15"/>
      <c r="E24" s="16"/>
      <c r="F24" s="16"/>
      <c r="G24" s="16"/>
      <c r="H24" s="16"/>
      <c r="I24" s="43"/>
      <c r="J24" s="27"/>
      <c r="K24" s="27"/>
      <c r="L24" s="27"/>
      <c r="M24" s="27"/>
      <c r="N24" s="27"/>
      <c r="O24" s="27"/>
      <c r="P24" s="27"/>
      <c r="Q24" s="27"/>
      <c r="R24" s="27"/>
      <c r="S24" s="27"/>
      <c r="T24" s="27"/>
      <c r="U24" s="27"/>
      <c r="V24" s="27"/>
      <c r="W24" s="27"/>
      <c r="X24" s="27"/>
      <c r="Y24" s="27"/>
      <c r="Z24" s="17"/>
    </row>
    <row r="25" spans="1:26" ht="15.75" hidden="1" customHeight="1" x14ac:dyDescent="0.15">
      <c r="A25" s="1"/>
      <c r="B25" s="1"/>
      <c r="C25" s="18"/>
      <c r="D25" s="15"/>
      <c r="E25" s="16"/>
      <c r="F25" s="16"/>
      <c r="G25" s="16"/>
      <c r="H25" s="16"/>
      <c r="I25" s="43"/>
      <c r="J25" s="27"/>
      <c r="K25" s="27"/>
      <c r="L25" s="27"/>
      <c r="M25" s="27"/>
      <c r="N25" s="27"/>
      <c r="O25" s="27"/>
      <c r="P25" s="27"/>
      <c r="Q25" s="27"/>
      <c r="R25" s="27"/>
      <c r="S25" s="27"/>
      <c r="T25" s="27"/>
      <c r="U25" s="27"/>
      <c r="V25" s="27"/>
      <c r="W25" s="27"/>
      <c r="X25" s="27"/>
      <c r="Y25" s="27"/>
      <c r="Z25" s="17"/>
    </row>
    <row r="26" spans="1:26" ht="39.950000000000003" customHeight="1" x14ac:dyDescent="0.15">
      <c r="A26" s="1">
        <f>IF(TRIM($I26)="", 1001, 0)</f>
        <v>1001</v>
      </c>
      <c r="B26" s="1"/>
      <c r="C26" s="18"/>
      <c r="D26" s="15">
        <v>1</v>
      </c>
      <c r="E26" s="5" t="s">
        <v>9</v>
      </c>
      <c r="I26" s="231"/>
      <c r="J26" s="232"/>
      <c r="K26" s="232"/>
      <c r="L26" s="232"/>
      <c r="M26" s="232"/>
      <c r="N26" s="16"/>
      <c r="O26" s="16"/>
      <c r="P26" s="16"/>
      <c r="Q26" s="16"/>
      <c r="R26" s="16"/>
      <c r="S26" s="16"/>
      <c r="T26" s="16"/>
      <c r="U26" s="16"/>
      <c r="V26" s="16"/>
      <c r="W26" s="16"/>
      <c r="X26" s="16"/>
      <c r="Y26" s="16"/>
      <c r="Z26" s="17"/>
    </row>
    <row r="27" spans="1:26" ht="20.100000000000001" customHeight="1" x14ac:dyDescent="0.15">
      <c r="A27" s="1"/>
      <c r="B27" s="1"/>
      <c r="C27" s="18"/>
      <c r="D27" s="15"/>
      <c r="E27" s="16"/>
      <c r="F27" s="16"/>
      <c r="G27" s="16"/>
      <c r="H27" s="16"/>
      <c r="I27" s="43"/>
      <c r="J27" s="109" t="s">
        <v>579</v>
      </c>
      <c r="K27" s="27"/>
      <c r="L27" s="27"/>
      <c r="M27" s="27"/>
      <c r="N27" s="27"/>
      <c r="O27" s="27"/>
      <c r="P27" s="27"/>
      <c r="Q27" s="27"/>
      <c r="R27" s="27"/>
      <c r="S27" s="27"/>
      <c r="T27" s="27"/>
      <c r="U27" s="27"/>
      <c r="V27" s="27"/>
      <c r="W27" s="27"/>
      <c r="X27" s="27"/>
      <c r="Y27" s="27"/>
      <c r="Z27" s="17"/>
    </row>
    <row r="28" spans="1:26" ht="39.950000000000003" customHeight="1" x14ac:dyDescent="0.15">
      <c r="A28" s="1">
        <f>IF(AND(TRIM($I28)&lt;&gt;"", OR(ISERROR(FIND("@"&amp;LEFT($I28,3)&amp;"@", 都道府県3))=FALSE, ISERROR(FIND("@"&amp;LEFT($I28,4)&amp;"@",都道府県4))=FALSE))=FALSE, 1001, 0)</f>
        <v>1001</v>
      </c>
      <c r="B28" s="1"/>
      <c r="C28" s="18"/>
      <c r="D28" s="15">
        <v>2</v>
      </c>
      <c r="E28" s="5" t="s">
        <v>10</v>
      </c>
      <c r="I28" s="233"/>
      <c r="J28" s="233"/>
      <c r="K28" s="233"/>
      <c r="L28" s="233"/>
      <c r="M28" s="233"/>
      <c r="N28" s="233"/>
      <c r="O28" s="233"/>
      <c r="P28" s="233"/>
      <c r="Q28" s="234"/>
      <c r="R28" s="233"/>
      <c r="S28" s="233"/>
      <c r="T28" s="233"/>
      <c r="U28" s="233"/>
      <c r="V28" s="233"/>
      <c r="W28" s="233"/>
      <c r="X28" s="233"/>
      <c r="Y28" s="233"/>
      <c r="Z28" s="17"/>
    </row>
    <row r="29" spans="1:26" ht="20.100000000000001" customHeight="1" x14ac:dyDescent="0.15">
      <c r="A29" s="1"/>
      <c r="B29" s="1"/>
      <c r="C29" s="18"/>
      <c r="D29" s="15"/>
      <c r="E29" s="16"/>
      <c r="F29" s="16"/>
      <c r="G29" s="16"/>
      <c r="H29" s="16"/>
      <c r="I29" s="43"/>
      <c r="J29" s="109" t="s">
        <v>11</v>
      </c>
      <c r="K29" s="27"/>
      <c r="L29" s="27"/>
      <c r="M29" s="27"/>
      <c r="N29" s="27"/>
      <c r="O29" s="27"/>
      <c r="P29" s="27"/>
      <c r="Q29" s="27"/>
      <c r="R29" s="27"/>
      <c r="S29" s="27"/>
      <c r="T29" s="27"/>
      <c r="U29" s="27"/>
      <c r="V29" s="27"/>
      <c r="W29" s="27"/>
      <c r="X29" s="27"/>
      <c r="Y29" s="27"/>
      <c r="Z29" s="17"/>
    </row>
    <row r="30" spans="1:26" ht="39.950000000000003" customHeight="1" x14ac:dyDescent="0.15">
      <c r="A30" s="1">
        <f>IF(TRIM($I30)="", 1001, 0)</f>
        <v>1001</v>
      </c>
      <c r="B30" s="1"/>
      <c r="C30" s="18"/>
      <c r="D30" s="15">
        <v>3</v>
      </c>
      <c r="E30" s="5" t="s">
        <v>12</v>
      </c>
      <c r="I30" s="227"/>
      <c r="J30" s="227"/>
      <c r="K30" s="227"/>
      <c r="L30" s="227"/>
      <c r="M30" s="227"/>
      <c r="N30" s="227"/>
      <c r="O30" s="227"/>
      <c r="P30" s="227"/>
      <c r="Q30" s="228"/>
      <c r="R30" s="227"/>
      <c r="S30" s="227"/>
      <c r="T30" s="227"/>
      <c r="U30" s="227"/>
      <c r="V30" s="227"/>
      <c r="W30" s="227"/>
      <c r="X30" s="227"/>
      <c r="Y30" s="227"/>
      <c r="Z30" s="17"/>
    </row>
    <row r="31" spans="1:26" ht="20.100000000000001" customHeight="1" x14ac:dyDescent="0.15">
      <c r="A31" s="1"/>
      <c r="B31" s="1"/>
      <c r="C31" s="19"/>
      <c r="D31" s="16"/>
      <c r="E31" s="16"/>
      <c r="F31" s="16"/>
      <c r="G31" s="16"/>
      <c r="H31" s="16"/>
      <c r="I31" s="43"/>
      <c r="J31" s="109" t="s">
        <v>49</v>
      </c>
      <c r="K31" s="27"/>
      <c r="L31" s="27"/>
      <c r="M31" s="27"/>
      <c r="N31" s="27"/>
      <c r="O31" s="27"/>
      <c r="P31" s="27"/>
      <c r="Q31" s="27"/>
      <c r="R31" s="27"/>
      <c r="S31" s="27"/>
      <c r="T31" s="27"/>
      <c r="U31" s="27"/>
      <c r="V31" s="27"/>
      <c r="W31" s="27"/>
      <c r="X31" s="27"/>
      <c r="Y31" s="27"/>
      <c r="Z31" s="17"/>
    </row>
    <row r="32" spans="1:26" ht="39.950000000000003" customHeight="1" x14ac:dyDescent="0.15">
      <c r="A32" s="1">
        <f>IF(TRIM($I32)="", 1001, 0)</f>
        <v>1001</v>
      </c>
      <c r="B32" s="1"/>
      <c r="C32" s="18"/>
      <c r="D32" s="15">
        <v>4</v>
      </c>
      <c r="E32" s="5" t="s">
        <v>13</v>
      </c>
      <c r="I32" s="227"/>
      <c r="J32" s="227"/>
      <c r="K32" s="227"/>
      <c r="L32" s="227"/>
      <c r="M32" s="227"/>
      <c r="N32" s="227"/>
      <c r="O32" s="227"/>
      <c r="P32" s="227"/>
      <c r="Q32" s="228"/>
      <c r="R32" s="227"/>
      <c r="S32" s="227"/>
      <c r="T32" s="227"/>
      <c r="U32" s="227"/>
      <c r="V32" s="227"/>
      <c r="W32" s="227"/>
      <c r="X32" s="227"/>
      <c r="Y32" s="227"/>
      <c r="Z32" s="17"/>
    </row>
    <row r="33" spans="1:27" ht="20.100000000000001" customHeight="1" x14ac:dyDescent="0.15">
      <c r="A33" s="1"/>
      <c r="B33" s="1"/>
      <c r="C33" s="19"/>
      <c r="D33" s="16"/>
      <c r="E33" s="16"/>
      <c r="F33" s="16"/>
      <c r="G33" s="16"/>
      <c r="H33" s="16"/>
      <c r="I33" s="43"/>
      <c r="J33" s="109" t="s">
        <v>50</v>
      </c>
      <c r="K33" s="27"/>
      <c r="L33" s="27"/>
      <c r="M33" s="27"/>
      <c r="N33" s="27"/>
      <c r="O33" s="27"/>
      <c r="P33" s="27"/>
      <c r="Q33" s="44"/>
      <c r="R33" s="27"/>
      <c r="S33" s="27"/>
      <c r="T33" s="27"/>
      <c r="U33" s="27"/>
      <c r="V33" s="27"/>
      <c r="W33" s="27"/>
      <c r="X33" s="27"/>
      <c r="Y33" s="27"/>
      <c r="Z33" s="45"/>
    </row>
    <row r="34" spans="1:27" ht="39.950000000000003" customHeight="1" x14ac:dyDescent="0.15">
      <c r="A34" s="1">
        <f>IF(TRIM($I34)="", 1001, 0)</f>
        <v>1001</v>
      </c>
      <c r="B34" s="1"/>
      <c r="C34" s="18"/>
      <c r="D34" s="15">
        <v>5</v>
      </c>
      <c r="E34" s="5" t="s">
        <v>14</v>
      </c>
      <c r="I34" s="227"/>
      <c r="J34" s="227"/>
      <c r="K34" s="227"/>
      <c r="L34" s="227"/>
      <c r="M34" s="227"/>
      <c r="N34" s="227"/>
      <c r="O34" s="227"/>
      <c r="P34" s="227"/>
      <c r="Q34" s="227"/>
      <c r="R34" s="227"/>
      <c r="S34" s="227"/>
      <c r="T34" s="227"/>
      <c r="U34" s="227"/>
      <c r="V34" s="227"/>
      <c r="W34" s="227"/>
      <c r="X34" s="227"/>
      <c r="Y34" s="227"/>
      <c r="Z34" s="17"/>
    </row>
    <row r="35" spans="1:27" ht="20.100000000000001" customHeight="1" x14ac:dyDescent="0.15">
      <c r="A35" s="1"/>
      <c r="B35" s="1"/>
      <c r="C35" s="19"/>
      <c r="D35" s="16"/>
      <c r="E35" s="16"/>
      <c r="F35" s="16"/>
      <c r="G35" s="16"/>
      <c r="H35" s="16"/>
      <c r="I35" s="43"/>
      <c r="J35" s="109" t="s">
        <v>15</v>
      </c>
      <c r="K35" s="27"/>
      <c r="L35" s="27"/>
      <c r="M35" s="27"/>
      <c r="N35" s="27"/>
      <c r="O35" s="27"/>
      <c r="P35" s="27"/>
      <c r="Q35" s="27"/>
      <c r="R35" s="27"/>
      <c r="S35" s="27"/>
      <c r="T35" s="27"/>
      <c r="U35" s="27"/>
      <c r="V35" s="27"/>
      <c r="W35" s="27"/>
      <c r="X35" s="27"/>
      <c r="Y35" s="27"/>
      <c r="Z35" s="45"/>
    </row>
    <row r="36" spans="1:27" ht="39.950000000000003" customHeight="1" x14ac:dyDescent="0.15">
      <c r="A36" s="1">
        <f>IF(OR(TRIM($I36)="", NOT(OR(IFERROR(SEARCH(" ",$I36),0)&gt;0, IFERROR(SEARCH("　",$I36),0)&gt;0))), 1001, 0)</f>
        <v>1001</v>
      </c>
      <c r="B36" s="1"/>
      <c r="C36" s="18"/>
      <c r="D36" s="15">
        <v>6</v>
      </c>
      <c r="E36" s="5" t="s">
        <v>16</v>
      </c>
      <c r="I36" s="227"/>
      <c r="J36" s="227"/>
      <c r="K36" s="227"/>
      <c r="L36" s="227"/>
      <c r="M36" s="227"/>
      <c r="N36" s="227"/>
      <c r="O36" s="227"/>
      <c r="P36" s="227"/>
      <c r="Q36" s="227"/>
      <c r="R36" s="227"/>
      <c r="S36" s="227"/>
      <c r="T36" s="227"/>
      <c r="U36" s="227"/>
      <c r="V36" s="227"/>
      <c r="W36" s="227"/>
      <c r="X36" s="227"/>
      <c r="Y36" s="227"/>
      <c r="Z36" s="17"/>
    </row>
    <row r="37" spans="1:27" ht="20.100000000000001" customHeight="1" x14ac:dyDescent="0.15">
      <c r="A37" s="1"/>
      <c r="B37" s="1"/>
      <c r="C37" s="19"/>
      <c r="D37" s="16"/>
      <c r="E37" s="16"/>
      <c r="F37" s="16"/>
      <c r="G37" s="16"/>
      <c r="H37" s="16"/>
      <c r="I37" s="46"/>
      <c r="J37" s="109" t="s">
        <v>17</v>
      </c>
      <c r="K37" s="109"/>
      <c r="L37" s="109"/>
      <c r="M37" s="109"/>
      <c r="N37" s="109"/>
      <c r="O37" s="109"/>
      <c r="P37" s="109"/>
      <c r="Q37" s="109"/>
      <c r="R37" s="109"/>
      <c r="S37" s="109"/>
      <c r="T37" s="109"/>
      <c r="U37" s="109"/>
      <c r="V37" s="109"/>
      <c r="W37" s="109"/>
      <c r="X37" s="109"/>
      <c r="Y37" s="109"/>
      <c r="Z37" s="45"/>
    </row>
    <row r="38" spans="1:27" ht="39.950000000000003" customHeight="1" x14ac:dyDescent="0.15">
      <c r="A38" s="1">
        <f>IF(OR(TRIM($I38)="", NOT(OR(IFERROR(SEARCH(" ",$I38),0)&gt;0, IFERROR(SEARCH("　",$I38),0)&gt;0))), 1001, 0)</f>
        <v>1001</v>
      </c>
      <c r="B38" s="1"/>
      <c r="C38" s="18"/>
      <c r="D38" s="15">
        <v>7</v>
      </c>
      <c r="E38" s="5" t="s">
        <v>18</v>
      </c>
      <c r="I38" s="227"/>
      <c r="J38" s="227"/>
      <c r="K38" s="227"/>
      <c r="L38" s="227"/>
      <c r="M38" s="227"/>
      <c r="N38" s="227"/>
      <c r="O38" s="227"/>
      <c r="P38" s="227"/>
      <c r="Q38" s="227"/>
      <c r="R38" s="227"/>
      <c r="S38" s="227"/>
      <c r="T38" s="227"/>
      <c r="U38" s="227"/>
      <c r="V38" s="227"/>
      <c r="W38" s="227"/>
      <c r="X38" s="227"/>
      <c r="Y38" s="227"/>
      <c r="Z38" s="17"/>
    </row>
    <row r="39" spans="1:27" ht="20.100000000000001" customHeight="1" x14ac:dyDescent="0.15">
      <c r="A39" s="1"/>
      <c r="B39" s="1"/>
      <c r="C39" s="19"/>
      <c r="D39" s="16"/>
      <c r="E39" s="16"/>
      <c r="F39" s="16"/>
      <c r="G39" s="16"/>
      <c r="H39" s="16"/>
      <c r="I39" s="46"/>
      <c r="J39" s="109" t="s">
        <v>19</v>
      </c>
      <c r="K39" s="109"/>
      <c r="L39" s="109"/>
      <c r="M39" s="109"/>
      <c r="N39" s="109"/>
      <c r="O39" s="109"/>
      <c r="P39" s="109"/>
      <c r="Q39" s="109"/>
      <c r="R39" s="109"/>
      <c r="S39" s="109"/>
      <c r="T39" s="109"/>
      <c r="U39" s="109"/>
      <c r="V39" s="109"/>
      <c r="W39" s="109"/>
      <c r="X39" s="109"/>
      <c r="Y39" s="109"/>
      <c r="Z39" s="17"/>
    </row>
    <row r="40" spans="1:27" ht="39.950000000000003" customHeight="1" x14ac:dyDescent="0.15">
      <c r="A40" s="1">
        <f>IF(NOT(AND(TRIM($I40)&lt;&gt;"",ISNUMBER(VALUE(SUBSTITUTE($I40,"-",""))), IFERROR(SEARCH("-",$I40),0)&gt;0)), 1001, 0)</f>
        <v>1001</v>
      </c>
      <c r="B40" s="1"/>
      <c r="C40" s="18"/>
      <c r="D40" s="15">
        <v>8</v>
      </c>
      <c r="E40" s="5" t="s">
        <v>20</v>
      </c>
      <c r="I40" s="227"/>
      <c r="J40" s="227"/>
      <c r="K40" s="227"/>
      <c r="L40" s="227"/>
      <c r="M40" s="227"/>
      <c r="O40" s="47" t="s">
        <v>21</v>
      </c>
      <c r="P40" s="107"/>
      <c r="Q40" s="5" t="s">
        <v>22</v>
      </c>
      <c r="Y40" s="27"/>
      <c r="Z40" s="17"/>
    </row>
    <row r="41" spans="1:27" ht="20.100000000000001" customHeight="1" x14ac:dyDescent="0.15">
      <c r="A41" s="1"/>
      <c r="B41" s="1"/>
      <c r="C41" s="19"/>
      <c r="D41" s="16"/>
      <c r="E41" s="16"/>
      <c r="F41" s="16"/>
      <c r="G41" s="16"/>
      <c r="H41" s="16"/>
      <c r="I41" s="43"/>
      <c r="J41" s="109" t="s">
        <v>23</v>
      </c>
      <c r="K41" s="27"/>
      <c r="L41" s="27"/>
      <c r="M41" s="27"/>
      <c r="N41" s="27"/>
      <c r="O41" s="27"/>
      <c r="P41" s="27"/>
      <c r="Q41" s="27"/>
      <c r="R41" s="27"/>
      <c r="S41" s="27"/>
      <c r="T41" s="27"/>
      <c r="U41" s="27"/>
      <c r="V41" s="27"/>
      <c r="W41" s="27"/>
      <c r="X41" s="27"/>
      <c r="Y41" s="27"/>
      <c r="Z41" s="17"/>
    </row>
    <row r="42" spans="1:27" ht="39.950000000000003" customHeight="1" x14ac:dyDescent="0.15">
      <c r="A42" s="1">
        <f>IF(OR(AND($I69="しない",TRIM($I42)=""), AND(TRIM($I42)&lt;&gt;"", OR(ISNUMBER(VALUE(SUBSTITUTE($I42,"-","")))=FALSE, IFERROR(SEARCH("-",$I42),0)=0))), 1001, 0)</f>
        <v>0</v>
      </c>
      <c r="B42" s="1"/>
      <c r="C42" s="18"/>
      <c r="D42" s="15">
        <v>9</v>
      </c>
      <c r="E42" s="5" t="s">
        <v>24</v>
      </c>
      <c r="I42" s="227"/>
      <c r="J42" s="227"/>
      <c r="K42" s="227"/>
      <c r="L42" s="227"/>
      <c r="M42" s="227"/>
      <c r="N42" s="27"/>
      <c r="O42" s="27"/>
      <c r="P42" s="27"/>
      <c r="Q42" s="27"/>
      <c r="R42" s="27"/>
      <c r="S42" s="27"/>
      <c r="T42" s="27"/>
      <c r="U42" s="27"/>
      <c r="V42" s="27"/>
      <c r="W42" s="27"/>
      <c r="X42" s="27"/>
      <c r="Y42" s="27"/>
      <c r="Z42" s="17"/>
    </row>
    <row r="43" spans="1:27" ht="20.100000000000001" customHeight="1" x14ac:dyDescent="0.15">
      <c r="A43" s="1"/>
      <c r="B43" s="1"/>
      <c r="C43" s="19"/>
      <c r="D43" s="16"/>
      <c r="E43" s="16"/>
      <c r="F43" s="16"/>
      <c r="G43" s="16"/>
      <c r="H43" s="16"/>
      <c r="I43" s="43"/>
      <c r="J43" s="109" t="s">
        <v>23</v>
      </c>
      <c r="K43" s="27"/>
      <c r="L43" s="27"/>
      <c r="M43" s="27"/>
      <c r="N43" s="27"/>
      <c r="O43" s="27"/>
      <c r="P43" s="27"/>
      <c r="Q43" s="27"/>
      <c r="R43" s="27"/>
      <c r="S43" s="27"/>
      <c r="T43" s="27"/>
      <c r="U43" s="27"/>
      <c r="V43" s="27"/>
      <c r="W43" s="27"/>
      <c r="X43" s="27"/>
      <c r="Y43" s="27"/>
      <c r="Z43" s="17"/>
    </row>
    <row r="44" spans="1:27" ht="39.950000000000003" customHeight="1" x14ac:dyDescent="0.15">
      <c r="A44" s="1">
        <f>IF(OR(AND($I69="しない",TRIM($I44)=""), (AND(TRIM($I44)&lt;&gt;"", IFERROR(SEARCH("@",$I44),0)=0))), 1001, 0)</f>
        <v>0</v>
      </c>
      <c r="B44" s="1"/>
      <c r="C44" s="19"/>
      <c r="D44" s="15">
        <v>10</v>
      </c>
      <c r="E44" s="5" t="s">
        <v>25</v>
      </c>
      <c r="I44" s="227"/>
      <c r="J44" s="227"/>
      <c r="K44" s="227"/>
      <c r="L44" s="227"/>
      <c r="M44" s="227"/>
      <c r="N44" s="227"/>
      <c r="O44" s="227"/>
      <c r="P44" s="227"/>
      <c r="Q44" s="230"/>
      <c r="R44" s="227"/>
      <c r="S44" s="227"/>
      <c r="T44" s="227"/>
      <c r="U44" s="227"/>
      <c r="V44" s="227"/>
      <c r="W44" s="227"/>
      <c r="X44" s="227"/>
      <c r="Y44" s="227"/>
      <c r="Z44" s="17"/>
    </row>
    <row r="45" spans="1:27" ht="20.100000000000001" customHeight="1" x14ac:dyDescent="0.15">
      <c r="A45" s="1"/>
      <c r="B45" s="1"/>
      <c r="C45" s="19"/>
      <c r="D45" s="15"/>
      <c r="I45" s="43"/>
      <c r="J45" s="110" t="s">
        <v>582</v>
      </c>
      <c r="K45" s="48"/>
      <c r="L45" s="109"/>
      <c r="M45" s="109"/>
      <c r="N45" s="109"/>
      <c r="O45" s="109"/>
      <c r="P45" s="109"/>
      <c r="Q45" s="49"/>
      <c r="R45" s="109"/>
      <c r="S45" s="109"/>
      <c r="T45" s="109"/>
      <c r="U45" s="109"/>
      <c r="V45" s="109"/>
      <c r="W45" s="109"/>
      <c r="X45" s="109"/>
      <c r="Y45" s="109"/>
      <c r="Z45" s="16"/>
      <c r="AA45" s="29"/>
    </row>
    <row r="46" spans="1:27" ht="39.950000000000003" customHeight="1" x14ac:dyDescent="0.15">
      <c r="A46" s="1">
        <f>IF(AND($I46&lt;&gt;"一致する", $I46&lt;&gt;"一致しない"), 1001, 0)</f>
        <v>1001</v>
      </c>
      <c r="B46" s="1"/>
      <c r="C46" s="18"/>
      <c r="D46" s="15">
        <v>11</v>
      </c>
      <c r="E46" s="5" t="s">
        <v>26</v>
      </c>
      <c r="I46" s="227"/>
      <c r="J46" s="227"/>
      <c r="K46" s="227"/>
      <c r="L46" s="227"/>
      <c r="M46" s="227"/>
      <c r="N46" s="16"/>
      <c r="O46" s="16"/>
      <c r="P46" s="16"/>
      <c r="Q46" s="16"/>
      <c r="R46" s="16"/>
      <c r="S46" s="16"/>
      <c r="T46" s="16"/>
      <c r="U46" s="16"/>
      <c r="V46" s="16"/>
      <c r="W46" s="16"/>
      <c r="X46" s="16"/>
      <c r="Y46" s="16"/>
      <c r="Z46" s="17"/>
      <c r="AA46" s="16"/>
    </row>
    <row r="47" spans="1:27" ht="20.100000000000001" customHeight="1" x14ac:dyDescent="0.15">
      <c r="A47" s="1"/>
      <c r="B47" s="1"/>
      <c r="C47" s="19"/>
      <c r="D47" s="16"/>
      <c r="E47" s="16"/>
      <c r="F47" s="16"/>
      <c r="G47" s="16"/>
      <c r="H47" s="16"/>
      <c r="I47" s="46"/>
      <c r="J47" s="50" t="s">
        <v>45</v>
      </c>
      <c r="K47" s="109"/>
      <c r="L47" s="109"/>
      <c r="M47" s="109"/>
      <c r="N47" s="109"/>
      <c r="O47" s="109"/>
      <c r="P47" s="109"/>
      <c r="Q47" s="109"/>
      <c r="R47" s="109"/>
      <c r="S47" s="109"/>
      <c r="T47" s="109"/>
      <c r="U47" s="109"/>
      <c r="V47" s="109"/>
      <c r="W47" s="109"/>
      <c r="X47" s="109"/>
      <c r="Y47" s="109"/>
      <c r="Z47" s="51"/>
      <c r="AA47" s="16"/>
    </row>
    <row r="48" spans="1:27" ht="20.100000000000001" customHeight="1" x14ac:dyDescent="0.15">
      <c r="A48" s="1"/>
      <c r="B48" s="1"/>
      <c r="C48" s="52"/>
      <c r="D48" s="53"/>
      <c r="E48" s="53"/>
      <c r="F48" s="53"/>
      <c r="G48" s="53"/>
      <c r="H48" s="53"/>
      <c r="I48" s="54"/>
      <c r="J48" s="54"/>
      <c r="K48" s="55"/>
      <c r="L48" s="54"/>
      <c r="M48" s="54"/>
      <c r="N48" s="54"/>
      <c r="O48" s="54"/>
      <c r="P48" s="54"/>
      <c r="Q48" s="54"/>
      <c r="R48" s="54"/>
      <c r="S48" s="54"/>
      <c r="T48" s="54"/>
      <c r="U48" s="54"/>
      <c r="V48" s="54"/>
      <c r="W48" s="54"/>
      <c r="X48" s="54"/>
      <c r="Y48" s="54"/>
      <c r="Z48" s="56"/>
    </row>
    <row r="49" spans="1:26" ht="15" customHeight="1" x14ac:dyDescent="0.15">
      <c r="A49" s="1"/>
      <c r="B49" s="1"/>
      <c r="C49" s="16"/>
      <c r="D49" s="16"/>
      <c r="E49" s="16"/>
      <c r="F49" s="16"/>
      <c r="G49" s="16"/>
      <c r="H49" s="16"/>
      <c r="I49" s="57"/>
      <c r="J49" s="20"/>
      <c r="K49" s="20"/>
      <c r="L49" s="20"/>
      <c r="M49" s="20"/>
      <c r="N49" s="20"/>
      <c r="O49" s="20"/>
      <c r="P49" s="20"/>
      <c r="Q49" s="20"/>
      <c r="R49" s="20"/>
      <c r="S49" s="20"/>
      <c r="T49" s="20"/>
      <c r="U49" s="20"/>
      <c r="V49" s="20"/>
      <c r="W49" s="20"/>
      <c r="X49" s="20"/>
      <c r="Y49" s="20"/>
      <c r="Z49" s="16"/>
    </row>
    <row r="50" spans="1:26" ht="15.75" hidden="1" customHeight="1" x14ac:dyDescent="0.15">
      <c r="A50" s="1"/>
      <c r="B50" s="1"/>
      <c r="C50" s="16"/>
      <c r="D50" s="16"/>
      <c r="E50" s="16"/>
      <c r="F50" s="16"/>
      <c r="G50" s="16"/>
      <c r="H50" s="16"/>
      <c r="I50" s="20"/>
      <c r="J50" s="16"/>
      <c r="K50" s="16"/>
      <c r="L50" s="16"/>
      <c r="M50" s="16"/>
      <c r="N50" s="16"/>
      <c r="O50" s="16"/>
      <c r="P50" s="16"/>
      <c r="Q50" s="16"/>
      <c r="R50" s="16"/>
      <c r="S50" s="16"/>
      <c r="T50" s="16"/>
      <c r="U50" s="16"/>
      <c r="V50" s="16"/>
      <c r="W50" s="16"/>
      <c r="X50" s="16"/>
      <c r="Y50" s="16"/>
      <c r="Z50" s="16"/>
    </row>
    <row r="51" spans="1:26" ht="15.75" hidden="1" customHeight="1" x14ac:dyDescent="0.15">
      <c r="A51" s="1"/>
      <c r="B51" s="1"/>
      <c r="C51" s="16"/>
      <c r="D51" s="16"/>
      <c r="E51" s="16"/>
      <c r="F51" s="16"/>
      <c r="G51" s="16"/>
      <c r="H51" s="16"/>
      <c r="I51" s="20"/>
      <c r="J51" s="16"/>
      <c r="K51" s="16"/>
      <c r="L51" s="16"/>
      <c r="M51" s="16"/>
      <c r="N51" s="16"/>
      <c r="O51" s="16"/>
      <c r="P51" s="16"/>
      <c r="Q51" s="16"/>
      <c r="R51" s="16"/>
      <c r="S51" s="16"/>
      <c r="T51" s="16"/>
      <c r="U51" s="16"/>
      <c r="V51" s="16"/>
      <c r="W51" s="16"/>
      <c r="X51" s="16"/>
      <c r="Y51" s="16"/>
      <c r="Z51" s="16"/>
    </row>
    <row r="52" spans="1:26" ht="15.75" hidden="1" customHeight="1" x14ac:dyDescent="0.15">
      <c r="A52" s="1"/>
      <c r="B52" s="1"/>
      <c r="C52" s="16"/>
      <c r="D52" s="16"/>
      <c r="E52" s="16"/>
      <c r="F52" s="16"/>
      <c r="G52" s="16"/>
      <c r="H52" s="16"/>
      <c r="I52" s="20"/>
      <c r="J52" s="16"/>
      <c r="K52" s="16"/>
      <c r="L52" s="16"/>
      <c r="M52" s="16"/>
      <c r="N52" s="16"/>
      <c r="O52" s="16"/>
      <c r="P52" s="16"/>
      <c r="Q52" s="16"/>
      <c r="R52" s="16"/>
      <c r="S52" s="16"/>
      <c r="T52" s="16"/>
      <c r="U52" s="16"/>
      <c r="V52" s="16"/>
      <c r="W52" s="16"/>
      <c r="X52" s="16"/>
      <c r="Y52" s="16"/>
      <c r="Z52" s="16"/>
    </row>
    <row r="53" spans="1:26" ht="15.75" hidden="1" customHeight="1" x14ac:dyDescent="0.15">
      <c r="A53" s="1"/>
      <c r="B53" s="1"/>
      <c r="C53" s="16"/>
      <c r="D53" s="16"/>
      <c r="E53" s="16"/>
      <c r="F53" s="16"/>
      <c r="G53" s="16"/>
      <c r="H53" s="16"/>
      <c r="I53" s="20"/>
      <c r="J53" s="16"/>
      <c r="K53" s="16"/>
      <c r="L53" s="16"/>
      <c r="M53" s="16"/>
      <c r="N53" s="16"/>
      <c r="O53" s="16"/>
      <c r="P53" s="16"/>
      <c r="Q53" s="16"/>
      <c r="R53" s="16"/>
      <c r="S53" s="16"/>
      <c r="T53" s="16"/>
      <c r="U53" s="16"/>
      <c r="V53" s="16"/>
      <c r="W53" s="16"/>
      <c r="X53" s="16"/>
      <c r="Y53" s="16"/>
      <c r="Z53" s="16"/>
    </row>
    <row r="54" spans="1:26" ht="15.75" hidden="1" customHeight="1" x14ac:dyDescent="0.15">
      <c r="A54" s="1"/>
      <c r="B54" s="1"/>
      <c r="C54" s="16"/>
      <c r="D54" s="16"/>
      <c r="E54" s="16"/>
      <c r="F54" s="16"/>
      <c r="G54" s="16"/>
      <c r="H54" s="16"/>
      <c r="I54" s="20"/>
      <c r="J54" s="16"/>
      <c r="K54" s="16"/>
      <c r="L54" s="16"/>
      <c r="M54" s="16"/>
      <c r="N54" s="16"/>
      <c r="O54" s="16"/>
      <c r="P54" s="16"/>
      <c r="Q54" s="16"/>
      <c r="R54" s="16"/>
      <c r="S54" s="16"/>
      <c r="T54" s="16"/>
      <c r="U54" s="16"/>
      <c r="V54" s="16"/>
      <c r="W54" s="16"/>
      <c r="X54" s="16"/>
      <c r="Y54" s="16"/>
      <c r="Z54" s="16"/>
    </row>
    <row r="55" spans="1:26" ht="15.75" hidden="1" customHeight="1" x14ac:dyDescent="0.15">
      <c r="A55" s="1"/>
      <c r="B55" s="1"/>
      <c r="C55" s="16"/>
      <c r="D55" s="16"/>
      <c r="E55" s="16"/>
      <c r="F55" s="16"/>
      <c r="G55" s="16"/>
      <c r="H55" s="16"/>
      <c r="I55" s="20"/>
      <c r="J55" s="16"/>
      <c r="K55" s="16"/>
      <c r="L55" s="16"/>
      <c r="M55" s="16"/>
      <c r="N55" s="16"/>
      <c r="O55" s="16"/>
      <c r="P55" s="16"/>
      <c r="Q55" s="16"/>
      <c r="R55" s="16"/>
      <c r="S55" s="16"/>
      <c r="T55" s="16"/>
      <c r="U55" s="16"/>
      <c r="V55" s="16"/>
      <c r="W55" s="16"/>
      <c r="X55" s="16"/>
      <c r="Y55" s="16"/>
      <c r="Z55" s="16"/>
    </row>
    <row r="56" spans="1:26" ht="15.75" hidden="1" customHeight="1" x14ac:dyDescent="0.15">
      <c r="A56" s="1"/>
      <c r="B56" s="1"/>
      <c r="C56" s="16"/>
      <c r="D56" s="16"/>
      <c r="E56" s="16"/>
      <c r="F56" s="16"/>
      <c r="G56" s="16"/>
      <c r="H56" s="16"/>
      <c r="I56" s="20"/>
      <c r="J56" s="16"/>
      <c r="K56" s="16"/>
      <c r="L56" s="16"/>
      <c r="M56" s="16"/>
      <c r="N56" s="16"/>
      <c r="O56" s="16"/>
      <c r="P56" s="16"/>
      <c r="Q56" s="16"/>
      <c r="R56" s="16"/>
      <c r="S56" s="16"/>
      <c r="T56" s="16"/>
      <c r="U56" s="16"/>
      <c r="V56" s="16"/>
      <c r="W56" s="16"/>
      <c r="X56" s="16"/>
      <c r="Y56" s="16"/>
      <c r="Z56" s="16"/>
    </row>
    <row r="57" spans="1:26" ht="15.75" hidden="1" customHeight="1" x14ac:dyDescent="0.15">
      <c r="A57" s="1"/>
      <c r="B57" s="1"/>
      <c r="C57" s="16"/>
      <c r="D57" s="16"/>
      <c r="E57" s="16"/>
      <c r="F57" s="16"/>
      <c r="G57" s="16"/>
      <c r="H57" s="16"/>
      <c r="I57" s="20"/>
      <c r="J57" s="16"/>
      <c r="K57" s="16"/>
      <c r="L57" s="16"/>
      <c r="M57" s="16"/>
      <c r="N57" s="16"/>
      <c r="O57" s="16"/>
      <c r="P57" s="16"/>
      <c r="Q57" s="16"/>
      <c r="R57" s="16"/>
      <c r="S57" s="16"/>
      <c r="T57" s="16"/>
      <c r="U57" s="16"/>
      <c r="V57" s="16"/>
      <c r="W57" s="16"/>
      <c r="X57" s="16"/>
      <c r="Y57" s="16"/>
      <c r="Z57" s="16"/>
    </row>
    <row r="58" spans="1:26" ht="15.75" hidden="1" customHeight="1" x14ac:dyDescent="0.15">
      <c r="A58" s="1"/>
      <c r="B58" s="1"/>
      <c r="C58" s="16"/>
      <c r="D58" s="16"/>
      <c r="E58" s="16"/>
      <c r="F58" s="16"/>
      <c r="G58" s="16"/>
      <c r="H58" s="16"/>
      <c r="I58" s="20"/>
      <c r="J58" s="16"/>
      <c r="K58" s="16"/>
      <c r="L58" s="16"/>
      <c r="M58" s="16"/>
      <c r="N58" s="16"/>
      <c r="O58" s="16"/>
      <c r="P58" s="16"/>
      <c r="Q58" s="16"/>
      <c r="R58" s="16"/>
      <c r="S58" s="16"/>
      <c r="T58" s="16"/>
      <c r="U58" s="16"/>
      <c r="V58" s="16"/>
      <c r="W58" s="16"/>
      <c r="X58" s="16"/>
      <c r="Y58" s="16"/>
      <c r="Z58" s="16"/>
    </row>
    <row r="59" spans="1:26" ht="15.75" hidden="1" customHeight="1" x14ac:dyDescent="0.15">
      <c r="A59" s="1"/>
      <c r="B59" s="1"/>
      <c r="C59" s="16"/>
      <c r="D59" s="16"/>
      <c r="E59" s="16"/>
      <c r="F59" s="16"/>
      <c r="G59" s="16"/>
      <c r="H59" s="16"/>
      <c r="I59" s="20"/>
      <c r="J59" s="16"/>
      <c r="K59" s="16"/>
      <c r="L59" s="16"/>
      <c r="M59" s="16"/>
      <c r="N59" s="16"/>
      <c r="O59" s="16"/>
      <c r="P59" s="16"/>
      <c r="Q59" s="16"/>
      <c r="R59" s="16"/>
      <c r="S59" s="16"/>
      <c r="T59" s="16"/>
      <c r="U59" s="16"/>
      <c r="V59" s="16"/>
      <c r="W59" s="16"/>
      <c r="X59" s="16"/>
      <c r="Y59" s="16"/>
      <c r="Z59" s="16"/>
    </row>
    <row r="60" spans="1:26" ht="15.75" hidden="1" customHeight="1" x14ac:dyDescent="0.15">
      <c r="A60" s="1"/>
      <c r="B60" s="1"/>
      <c r="C60" s="16"/>
      <c r="D60" s="16"/>
      <c r="E60" s="16"/>
      <c r="F60" s="16"/>
      <c r="G60" s="16"/>
      <c r="H60" s="16"/>
      <c r="I60" s="20"/>
      <c r="J60" s="16"/>
      <c r="K60" s="16"/>
      <c r="L60" s="16"/>
      <c r="M60" s="16"/>
      <c r="N60" s="16"/>
      <c r="O60" s="16"/>
      <c r="P60" s="16"/>
      <c r="Q60" s="16"/>
      <c r="R60" s="16"/>
      <c r="S60" s="16"/>
      <c r="T60" s="16"/>
      <c r="U60" s="16"/>
      <c r="V60" s="16"/>
      <c r="W60" s="16"/>
      <c r="X60" s="16"/>
      <c r="Y60" s="16"/>
      <c r="Z60" s="16"/>
    </row>
    <row r="61" spans="1:26" ht="15.75" hidden="1" customHeight="1" x14ac:dyDescent="0.15">
      <c r="A61" s="1"/>
      <c r="B61" s="1"/>
      <c r="C61" s="16"/>
      <c r="D61" s="16"/>
      <c r="E61" s="16"/>
      <c r="F61" s="16"/>
      <c r="G61" s="16"/>
      <c r="H61" s="16"/>
      <c r="I61" s="20"/>
      <c r="J61" s="16"/>
      <c r="K61" s="16"/>
      <c r="L61" s="16"/>
      <c r="M61" s="16"/>
      <c r="N61" s="16"/>
      <c r="O61" s="16"/>
      <c r="P61" s="16"/>
      <c r="Q61" s="16"/>
      <c r="R61" s="16"/>
      <c r="S61" s="16"/>
      <c r="T61" s="16"/>
      <c r="U61" s="16"/>
      <c r="V61" s="16"/>
      <c r="W61" s="16"/>
      <c r="X61" s="16"/>
      <c r="Y61" s="16"/>
      <c r="Z61" s="16"/>
    </row>
    <row r="62" spans="1:26" ht="15.75" hidden="1" customHeight="1" x14ac:dyDescent="0.15">
      <c r="A62" s="1"/>
      <c r="B62" s="1"/>
      <c r="C62" s="16"/>
      <c r="D62" s="16"/>
      <c r="E62" s="16"/>
      <c r="F62" s="16"/>
      <c r="G62" s="16"/>
      <c r="H62" s="16"/>
      <c r="I62" s="20"/>
      <c r="J62" s="16"/>
      <c r="K62" s="16"/>
      <c r="L62" s="16"/>
      <c r="M62" s="16"/>
      <c r="N62" s="16"/>
      <c r="O62" s="16"/>
      <c r="P62" s="16"/>
      <c r="Q62" s="16"/>
      <c r="R62" s="16"/>
      <c r="S62" s="16"/>
      <c r="T62" s="16"/>
      <c r="U62" s="16"/>
      <c r="V62" s="16"/>
      <c r="W62" s="16"/>
      <c r="X62" s="16"/>
      <c r="Y62" s="16"/>
      <c r="Z62" s="16"/>
    </row>
    <row r="63" spans="1:26" ht="15.75" hidden="1" customHeight="1" x14ac:dyDescent="0.15">
      <c r="A63" s="1"/>
      <c r="B63" s="1"/>
      <c r="C63" s="16"/>
      <c r="D63" s="16"/>
      <c r="E63" s="16"/>
      <c r="F63" s="16"/>
      <c r="G63" s="16"/>
      <c r="H63" s="16"/>
      <c r="I63" s="20"/>
      <c r="J63" s="16"/>
      <c r="K63" s="16"/>
      <c r="L63" s="16"/>
      <c r="M63" s="16"/>
      <c r="N63" s="16"/>
      <c r="O63" s="16"/>
      <c r="P63" s="16"/>
      <c r="Q63" s="16"/>
      <c r="R63" s="16"/>
      <c r="S63" s="16"/>
      <c r="T63" s="16"/>
      <c r="U63" s="16"/>
      <c r="V63" s="16"/>
      <c r="W63" s="16"/>
      <c r="X63" s="16"/>
      <c r="Y63" s="16"/>
      <c r="Z63" s="16"/>
    </row>
    <row r="64" spans="1:26" ht="15.75" hidden="1" customHeight="1" x14ac:dyDescent="0.15">
      <c r="A64" s="1"/>
      <c r="B64" s="1"/>
      <c r="C64" s="16"/>
      <c r="D64" s="16"/>
      <c r="E64" s="16"/>
      <c r="F64" s="16"/>
      <c r="G64" s="16"/>
      <c r="H64" s="16"/>
      <c r="I64" s="20"/>
      <c r="J64" s="16"/>
      <c r="K64" s="16"/>
      <c r="L64" s="16"/>
      <c r="M64" s="16"/>
      <c r="N64" s="16"/>
      <c r="O64" s="16"/>
      <c r="P64" s="16"/>
      <c r="Q64" s="16"/>
      <c r="R64" s="16"/>
      <c r="S64" s="16"/>
      <c r="T64" s="16"/>
      <c r="U64" s="16"/>
      <c r="V64" s="16"/>
      <c r="W64" s="16"/>
      <c r="X64" s="16"/>
      <c r="Y64" s="16"/>
      <c r="Z64" s="16"/>
    </row>
    <row r="65" spans="1:26" ht="15" customHeight="1" x14ac:dyDescent="0.15">
      <c r="A65" s="1"/>
      <c r="B65" s="1"/>
      <c r="C65" s="16"/>
      <c r="D65" s="16"/>
      <c r="E65" s="16"/>
      <c r="F65" s="16"/>
      <c r="G65" s="16"/>
      <c r="H65" s="16"/>
      <c r="I65" s="20"/>
      <c r="J65" s="16"/>
      <c r="K65" s="16"/>
      <c r="L65" s="16"/>
      <c r="M65" s="16"/>
      <c r="N65" s="16"/>
      <c r="O65" s="16"/>
      <c r="P65" s="16"/>
      <c r="Q65" s="16"/>
      <c r="R65" s="16"/>
      <c r="S65" s="16"/>
      <c r="T65" s="16"/>
      <c r="U65" s="16"/>
      <c r="V65" s="16"/>
      <c r="W65" s="16"/>
      <c r="X65" s="16"/>
      <c r="Y65" s="16"/>
      <c r="Z65" s="16"/>
    </row>
    <row r="66" spans="1:26" ht="20.100000000000001" customHeight="1" x14ac:dyDescent="0.15">
      <c r="A66" s="1"/>
      <c r="B66" s="1"/>
      <c r="C66" s="223" t="s">
        <v>27</v>
      </c>
      <c r="D66" s="224"/>
      <c r="E66" s="224"/>
      <c r="F66" s="224"/>
      <c r="G66" s="224"/>
      <c r="H66" s="225"/>
      <c r="I66" s="8"/>
    </row>
    <row r="67" spans="1:26" ht="15" customHeight="1" x14ac:dyDescent="0.15">
      <c r="A67" s="1"/>
      <c r="B67" s="1"/>
      <c r="C67" s="12"/>
      <c r="D67" s="23"/>
      <c r="E67" s="23"/>
      <c r="F67" s="23"/>
      <c r="G67" s="23"/>
      <c r="H67" s="23"/>
      <c r="I67" s="13"/>
      <c r="J67" s="13"/>
      <c r="K67" s="13"/>
      <c r="L67" s="13"/>
      <c r="M67" s="13"/>
      <c r="N67" s="13"/>
      <c r="O67" s="13"/>
      <c r="P67" s="13"/>
      <c r="Q67" s="13"/>
      <c r="R67" s="13"/>
      <c r="S67" s="13"/>
      <c r="T67" s="13"/>
      <c r="U67" s="13"/>
      <c r="V67" s="13"/>
      <c r="W67" s="13"/>
      <c r="X67" s="13"/>
      <c r="Y67" s="13"/>
      <c r="Z67" s="14"/>
    </row>
    <row r="68" spans="1:26" ht="20.100000000000001" customHeight="1" x14ac:dyDescent="0.15">
      <c r="A68" s="1"/>
      <c r="B68" s="1"/>
      <c r="C68" s="12"/>
      <c r="D68" s="58" t="s">
        <v>28</v>
      </c>
      <c r="E68" s="58"/>
      <c r="F68" s="58"/>
      <c r="G68" s="58"/>
      <c r="H68" s="58"/>
      <c r="I68" s="58"/>
      <c r="J68" s="58"/>
      <c r="K68" s="58"/>
      <c r="L68" s="58"/>
      <c r="M68" s="58"/>
      <c r="N68" s="58"/>
      <c r="O68" s="58"/>
      <c r="P68" s="58"/>
      <c r="Q68" s="58"/>
      <c r="R68" s="58"/>
      <c r="S68" s="58"/>
      <c r="T68" s="58"/>
      <c r="U68" s="58"/>
      <c r="V68" s="58"/>
      <c r="W68" s="58"/>
      <c r="X68" s="58"/>
      <c r="Y68" s="58"/>
      <c r="Z68" s="17"/>
    </row>
    <row r="69" spans="1:26" ht="39.950000000000003" customHeight="1" x14ac:dyDescent="0.15">
      <c r="A69" s="1">
        <f>IF(AND($I69&lt;&gt;"しない", $I69&lt;&gt;"する"), 1001, 0)</f>
        <v>1001</v>
      </c>
      <c r="B69" s="1"/>
      <c r="C69" s="18"/>
      <c r="D69" s="15">
        <v>1</v>
      </c>
      <c r="E69" s="16" t="s">
        <v>29</v>
      </c>
      <c r="F69" s="16"/>
      <c r="G69" s="16"/>
      <c r="H69" s="16"/>
      <c r="I69" s="227"/>
      <c r="J69" s="227"/>
      <c r="K69" s="227"/>
      <c r="L69" s="227"/>
      <c r="M69" s="227"/>
      <c r="N69" s="16"/>
      <c r="O69" s="16"/>
      <c r="P69" s="16"/>
      <c r="Q69" s="16"/>
      <c r="R69" s="16"/>
      <c r="S69" s="16"/>
      <c r="T69" s="16"/>
      <c r="U69" s="16"/>
      <c r="V69" s="16"/>
      <c r="W69" s="16"/>
      <c r="X69" s="16"/>
      <c r="Y69" s="16"/>
      <c r="Z69" s="17"/>
    </row>
    <row r="70" spans="1:26" ht="20.100000000000001" customHeight="1" x14ac:dyDescent="0.15">
      <c r="A70" s="1"/>
      <c r="B70" s="1"/>
      <c r="C70" s="18"/>
      <c r="D70" s="16"/>
      <c r="E70" s="16"/>
      <c r="F70" s="16"/>
      <c r="G70" s="16"/>
      <c r="H70" s="16"/>
      <c r="I70" s="46"/>
      <c r="J70" s="109" t="s">
        <v>5</v>
      </c>
      <c r="K70" s="27"/>
      <c r="L70" s="27"/>
      <c r="M70" s="27"/>
      <c r="N70" s="27"/>
      <c r="O70" s="27"/>
      <c r="P70" s="27"/>
      <c r="Q70" s="27"/>
      <c r="R70" s="27"/>
      <c r="S70" s="27"/>
      <c r="T70" s="27"/>
      <c r="U70" s="27"/>
      <c r="V70" s="27"/>
      <c r="W70" s="27"/>
      <c r="X70" s="27"/>
      <c r="Y70" s="27"/>
      <c r="Z70" s="17"/>
    </row>
    <row r="71" spans="1:26" ht="20.100000000000001" hidden="1" customHeight="1" x14ac:dyDescent="0.15">
      <c r="A71" s="1"/>
      <c r="B71" s="1"/>
      <c r="C71" s="18"/>
      <c r="D71" s="16"/>
      <c r="E71" s="16"/>
      <c r="F71" s="16"/>
      <c r="G71" s="16"/>
      <c r="H71" s="16"/>
      <c r="I71" s="46"/>
      <c r="J71" s="27"/>
      <c r="K71" s="27"/>
      <c r="L71" s="27"/>
      <c r="M71" s="27"/>
      <c r="N71" s="27"/>
      <c r="O71" s="27"/>
      <c r="P71" s="27"/>
      <c r="Q71" s="27"/>
      <c r="R71" s="27"/>
      <c r="S71" s="27"/>
      <c r="T71" s="27"/>
      <c r="U71" s="27"/>
      <c r="V71" s="27"/>
      <c r="W71" s="27"/>
      <c r="X71" s="27"/>
      <c r="Y71" s="27"/>
      <c r="Z71" s="17"/>
    </row>
    <row r="72" spans="1:26" ht="20.100000000000001" hidden="1" customHeight="1" x14ac:dyDescent="0.15">
      <c r="A72" s="1"/>
      <c r="B72" s="1"/>
      <c r="C72" s="18"/>
      <c r="D72" s="16"/>
      <c r="E72" s="16"/>
      <c r="F72" s="16"/>
      <c r="G72" s="16"/>
      <c r="H72" s="16"/>
      <c r="I72" s="46"/>
      <c r="J72" s="27"/>
      <c r="K72" s="27"/>
      <c r="L72" s="27"/>
      <c r="M72" s="27"/>
      <c r="N72" s="27"/>
      <c r="O72" s="27"/>
      <c r="P72" s="27"/>
      <c r="Q72" s="27"/>
      <c r="R72" s="27"/>
      <c r="S72" s="27"/>
      <c r="T72" s="27"/>
      <c r="U72" s="27"/>
      <c r="V72" s="27"/>
      <c r="W72" s="27"/>
      <c r="X72" s="27"/>
      <c r="Y72" s="27"/>
      <c r="Z72" s="17"/>
    </row>
    <row r="73" spans="1:26" ht="20.100000000000001" hidden="1" customHeight="1" x14ac:dyDescent="0.15">
      <c r="A73" s="1"/>
      <c r="B73" s="1"/>
      <c r="C73" s="18"/>
      <c r="D73" s="16"/>
      <c r="E73" s="16"/>
      <c r="F73" s="16"/>
      <c r="G73" s="16"/>
      <c r="H73" s="16"/>
      <c r="I73" s="46"/>
      <c r="J73" s="27"/>
      <c r="K73" s="27"/>
      <c r="L73" s="27"/>
      <c r="M73" s="27"/>
      <c r="N73" s="27"/>
      <c r="O73" s="27"/>
      <c r="P73" s="27"/>
      <c r="Q73" s="27"/>
      <c r="R73" s="27"/>
      <c r="S73" s="27"/>
      <c r="T73" s="27"/>
      <c r="U73" s="27"/>
      <c r="V73" s="27"/>
      <c r="W73" s="27"/>
      <c r="X73" s="27"/>
      <c r="Y73" s="27"/>
      <c r="Z73" s="17"/>
    </row>
    <row r="74" spans="1:26" ht="20.100000000000001" hidden="1" customHeight="1" x14ac:dyDescent="0.15">
      <c r="A74" s="1"/>
      <c r="B74" s="1"/>
      <c r="C74" s="18"/>
      <c r="D74" s="16"/>
      <c r="E74" s="16"/>
      <c r="F74" s="16"/>
      <c r="G74" s="16"/>
      <c r="H74" s="16"/>
      <c r="I74" s="46"/>
      <c r="J74" s="27"/>
      <c r="K74" s="27"/>
      <c r="L74" s="27"/>
      <c r="M74" s="27"/>
      <c r="N74" s="27"/>
      <c r="O74" s="27"/>
      <c r="P74" s="27"/>
      <c r="Q74" s="27"/>
      <c r="R74" s="27"/>
      <c r="S74" s="27"/>
      <c r="T74" s="27"/>
      <c r="U74" s="27"/>
      <c r="V74" s="27"/>
      <c r="W74" s="27"/>
      <c r="X74" s="27"/>
      <c r="Y74" s="27"/>
      <c r="Z74" s="17"/>
    </row>
    <row r="75" spans="1:26" ht="39.950000000000003" customHeight="1" x14ac:dyDescent="0.15">
      <c r="A75" s="1">
        <f>IF(OR(AND($I69="する",TRIM($I75)=""),AND($I69="しない",NOT(ISBLANK($I75)))), 1001, 0)</f>
        <v>0</v>
      </c>
      <c r="B75" s="1"/>
      <c r="C75" s="18"/>
      <c r="D75" s="15">
        <v>2</v>
      </c>
      <c r="E75" s="5" t="s">
        <v>9</v>
      </c>
      <c r="I75" s="231"/>
      <c r="J75" s="232"/>
      <c r="K75" s="232"/>
      <c r="L75" s="232"/>
      <c r="M75" s="232"/>
      <c r="N75" s="16"/>
      <c r="O75" s="16"/>
      <c r="P75" s="16"/>
      <c r="Q75" s="16"/>
      <c r="R75" s="16"/>
      <c r="S75" s="16"/>
      <c r="T75" s="16"/>
      <c r="U75" s="16"/>
      <c r="V75" s="16"/>
      <c r="W75" s="16"/>
      <c r="X75" s="16"/>
      <c r="Y75" s="16"/>
      <c r="Z75" s="17"/>
    </row>
    <row r="76" spans="1:26" ht="20.100000000000001" customHeight="1" x14ac:dyDescent="0.15">
      <c r="A76" s="1"/>
      <c r="B76" s="1"/>
      <c r="C76" s="18"/>
      <c r="D76" s="15"/>
      <c r="E76" s="16"/>
      <c r="F76" s="16"/>
      <c r="G76" s="16"/>
      <c r="H76" s="16"/>
      <c r="I76" s="43"/>
      <c r="J76" s="109" t="s">
        <v>579</v>
      </c>
      <c r="K76" s="27"/>
      <c r="L76" s="27"/>
      <c r="M76" s="27"/>
      <c r="N76" s="27"/>
      <c r="O76" s="27"/>
      <c r="P76" s="27"/>
      <c r="Q76" s="27"/>
      <c r="R76" s="27"/>
      <c r="S76" s="27"/>
      <c r="T76" s="27"/>
      <c r="U76" s="27"/>
      <c r="V76" s="27"/>
      <c r="W76" s="27"/>
      <c r="X76" s="27"/>
      <c r="Y76" s="27"/>
      <c r="Z76" s="17"/>
    </row>
    <row r="77" spans="1:26" ht="39.950000000000003" customHeight="1" x14ac:dyDescent="0.15">
      <c r="A77" s="1">
        <f>IF(OR(AND($I69="する",AND($I77&lt;&gt;"", OR(ISERROR(FIND("@"&amp;LEFT($I77,3)&amp;"@", 都道府県3))=FALSE, ISERROR(FIND("@"&amp;LEFT($I77,4)&amp;"@",都道府県4))=FALSE))=FALSE),AND($I69="しない",NOT(ISBLANK($I77)))), 1001, 0)</f>
        <v>0</v>
      </c>
      <c r="B77" s="1"/>
      <c r="C77" s="18"/>
      <c r="D77" s="15">
        <v>3</v>
      </c>
      <c r="E77" s="5" t="s">
        <v>10</v>
      </c>
      <c r="I77" s="233"/>
      <c r="J77" s="233"/>
      <c r="K77" s="233"/>
      <c r="L77" s="233"/>
      <c r="M77" s="233"/>
      <c r="N77" s="233"/>
      <c r="O77" s="233"/>
      <c r="P77" s="233"/>
      <c r="Q77" s="234"/>
      <c r="R77" s="233"/>
      <c r="S77" s="233"/>
      <c r="T77" s="233"/>
      <c r="U77" s="233"/>
      <c r="V77" s="233"/>
      <c r="W77" s="233"/>
      <c r="X77" s="233"/>
      <c r="Y77" s="233"/>
      <c r="Z77" s="17"/>
    </row>
    <row r="78" spans="1:26" ht="20.100000000000001" customHeight="1" x14ac:dyDescent="0.15">
      <c r="A78" s="1"/>
      <c r="B78" s="1"/>
      <c r="C78" s="18"/>
      <c r="D78" s="15"/>
      <c r="E78" s="16"/>
      <c r="F78" s="16"/>
      <c r="G78" s="16"/>
      <c r="H78" s="16"/>
      <c r="I78" s="43"/>
      <c r="J78" s="109" t="s">
        <v>11</v>
      </c>
      <c r="K78" s="27"/>
      <c r="L78" s="27"/>
      <c r="M78" s="27"/>
      <c r="N78" s="27"/>
      <c r="O78" s="27"/>
      <c r="P78" s="27"/>
      <c r="Q78" s="27"/>
      <c r="R78" s="27"/>
      <c r="S78" s="27"/>
      <c r="T78" s="27"/>
      <c r="U78" s="27"/>
      <c r="V78" s="27"/>
      <c r="W78" s="27"/>
      <c r="X78" s="27"/>
      <c r="Y78" s="27"/>
      <c r="Z78" s="17"/>
    </row>
    <row r="79" spans="1:26" ht="39.950000000000003" customHeight="1" x14ac:dyDescent="0.15">
      <c r="A79" s="1">
        <f>IF(OR(AND($I69="する",TRIM($I79)=""),AND($I69="しない",NOT(ISBLANK($I79)))), 1001, 0)</f>
        <v>0</v>
      </c>
      <c r="B79" s="1"/>
      <c r="C79" s="18"/>
      <c r="D79" s="15">
        <v>4</v>
      </c>
      <c r="E79" s="5" t="s">
        <v>12</v>
      </c>
      <c r="I79" s="227"/>
      <c r="J79" s="227"/>
      <c r="K79" s="227"/>
      <c r="L79" s="227"/>
      <c r="M79" s="227"/>
      <c r="N79" s="227"/>
      <c r="O79" s="227"/>
      <c r="P79" s="227"/>
      <c r="Q79" s="228"/>
      <c r="R79" s="227"/>
      <c r="S79" s="227"/>
      <c r="T79" s="227"/>
      <c r="U79" s="227"/>
      <c r="V79" s="227"/>
      <c r="W79" s="227"/>
      <c r="X79" s="227"/>
      <c r="Y79" s="227"/>
      <c r="Z79" s="17"/>
    </row>
    <row r="80" spans="1:26" ht="30" customHeight="1" x14ac:dyDescent="0.15">
      <c r="A80" s="1"/>
      <c r="B80" s="1"/>
      <c r="C80" s="19"/>
      <c r="D80" s="16"/>
      <c r="I80" s="43"/>
      <c r="J80" s="229" t="s">
        <v>493</v>
      </c>
      <c r="K80" s="229"/>
      <c r="L80" s="229"/>
      <c r="M80" s="229"/>
      <c r="N80" s="229"/>
      <c r="O80" s="229"/>
      <c r="P80" s="229"/>
      <c r="Q80" s="229"/>
      <c r="R80" s="229"/>
      <c r="S80" s="229"/>
      <c r="T80" s="229"/>
      <c r="U80" s="229"/>
      <c r="V80" s="229"/>
      <c r="W80" s="229"/>
      <c r="X80" s="229"/>
      <c r="Y80" s="229"/>
      <c r="Z80" s="17"/>
    </row>
    <row r="81" spans="1:27" ht="39.950000000000003" customHeight="1" x14ac:dyDescent="0.15">
      <c r="A81" s="1">
        <f>IF(OR(AND($I69="する",TRIM($I81)=""),AND($I69="しない",NOT(ISBLANK($I81)))), 1001, 0)</f>
        <v>0</v>
      </c>
      <c r="B81" s="1"/>
      <c r="C81" s="18"/>
      <c r="D81" s="15">
        <v>5</v>
      </c>
      <c r="E81" s="5" t="s">
        <v>13</v>
      </c>
      <c r="I81" s="227"/>
      <c r="J81" s="227"/>
      <c r="K81" s="227"/>
      <c r="L81" s="227"/>
      <c r="M81" s="227"/>
      <c r="N81" s="227"/>
      <c r="O81" s="227"/>
      <c r="P81" s="227"/>
      <c r="Q81" s="227"/>
      <c r="R81" s="227"/>
      <c r="S81" s="227"/>
      <c r="T81" s="227"/>
      <c r="U81" s="227"/>
      <c r="V81" s="227"/>
      <c r="W81" s="227"/>
      <c r="X81" s="227"/>
      <c r="Y81" s="227"/>
      <c r="Z81" s="17"/>
    </row>
    <row r="82" spans="1:27" ht="30" customHeight="1" x14ac:dyDescent="0.15">
      <c r="A82" s="1"/>
      <c r="B82" s="1"/>
      <c r="C82" s="19"/>
      <c r="D82" s="16"/>
      <c r="E82" s="16"/>
      <c r="F82" s="16"/>
      <c r="G82" s="16"/>
      <c r="H82" s="16"/>
      <c r="I82" s="43"/>
      <c r="J82" s="229" t="s">
        <v>494</v>
      </c>
      <c r="K82" s="229"/>
      <c r="L82" s="229"/>
      <c r="M82" s="229"/>
      <c r="N82" s="229"/>
      <c r="O82" s="229"/>
      <c r="P82" s="229"/>
      <c r="Q82" s="229"/>
      <c r="R82" s="229"/>
      <c r="S82" s="229"/>
      <c r="T82" s="229"/>
      <c r="U82" s="229"/>
      <c r="V82" s="229"/>
      <c r="W82" s="229"/>
      <c r="X82" s="229"/>
      <c r="Y82" s="229"/>
      <c r="Z82" s="17"/>
    </row>
    <row r="83" spans="1:27" ht="39.950000000000003" customHeight="1" x14ac:dyDescent="0.15">
      <c r="A83" s="1">
        <f>IF(OR(AND($I69="する",TRIM($I83)=""),AND($I69="しない",NOT(ISBLANK($I83)))), 1001, 0)</f>
        <v>0</v>
      </c>
      <c r="B83" s="1"/>
      <c r="C83" s="18"/>
      <c r="D83" s="15">
        <v>6</v>
      </c>
      <c r="E83" s="5" t="s">
        <v>30</v>
      </c>
      <c r="I83" s="227"/>
      <c r="J83" s="227"/>
      <c r="K83" s="227"/>
      <c r="L83" s="227"/>
      <c r="M83" s="227"/>
      <c r="N83" s="227"/>
      <c r="O83" s="227"/>
      <c r="P83" s="227"/>
      <c r="Q83" s="227"/>
      <c r="R83" s="227"/>
      <c r="S83" s="227"/>
      <c r="T83" s="227"/>
      <c r="U83" s="227"/>
      <c r="V83" s="227"/>
      <c r="W83" s="227"/>
      <c r="X83" s="227"/>
      <c r="Y83" s="227"/>
      <c r="Z83" s="17"/>
    </row>
    <row r="84" spans="1:27" ht="20.100000000000001" customHeight="1" x14ac:dyDescent="0.15">
      <c r="A84" s="1"/>
      <c r="B84" s="1"/>
      <c r="C84" s="19"/>
      <c r="D84" s="16"/>
      <c r="E84" s="16"/>
      <c r="F84" s="16"/>
      <c r="G84" s="16"/>
      <c r="H84" s="16"/>
      <c r="I84" s="43"/>
      <c r="J84" s="50" t="s">
        <v>31</v>
      </c>
      <c r="K84" s="27"/>
      <c r="L84" s="27"/>
      <c r="M84" s="27"/>
      <c r="N84" s="27"/>
      <c r="O84" s="27"/>
      <c r="P84" s="27"/>
      <c r="Q84" s="27"/>
      <c r="R84" s="27"/>
      <c r="S84" s="27"/>
      <c r="T84" s="27"/>
      <c r="U84" s="27"/>
      <c r="V84" s="27"/>
      <c r="W84" s="27"/>
      <c r="X84" s="27"/>
      <c r="Y84" s="27"/>
      <c r="Z84" s="17"/>
    </row>
    <row r="85" spans="1:27" ht="39.950000000000003" customHeight="1" x14ac:dyDescent="0.15">
      <c r="A85" s="1">
        <f>IF(OR(AND($I69="する",OR(TRIM($I85)="", NOT(OR(IFERROR(SEARCH(" ",$I85),0)&gt;0, IFERROR(SEARCH("　",$I85),0)&gt;0)))),AND($I69="しない",NOT(ISBLANK($I85)))), 1001, 0)</f>
        <v>0</v>
      </c>
      <c r="B85" s="1"/>
      <c r="C85" s="18"/>
      <c r="D85" s="15">
        <v>7</v>
      </c>
      <c r="E85" s="5" t="s">
        <v>32</v>
      </c>
      <c r="I85" s="227"/>
      <c r="J85" s="227"/>
      <c r="K85" s="227"/>
      <c r="L85" s="227"/>
      <c r="M85" s="227"/>
      <c r="N85" s="227"/>
      <c r="O85" s="227"/>
      <c r="P85" s="227"/>
      <c r="Q85" s="227"/>
      <c r="R85" s="227"/>
      <c r="S85" s="227"/>
      <c r="T85" s="227"/>
      <c r="U85" s="227"/>
      <c r="V85" s="227"/>
      <c r="W85" s="227"/>
      <c r="X85" s="227"/>
      <c r="Y85" s="227"/>
      <c r="Z85" s="17"/>
    </row>
    <row r="86" spans="1:27" ht="20.100000000000001" customHeight="1" x14ac:dyDescent="0.15">
      <c r="A86" s="1"/>
      <c r="B86" s="1"/>
      <c r="C86" s="19"/>
      <c r="D86" s="16"/>
      <c r="E86" s="59" t="s">
        <v>33</v>
      </c>
      <c r="F86" s="16"/>
      <c r="G86" s="16"/>
      <c r="H86" s="16"/>
      <c r="I86" s="46"/>
      <c r="J86" s="109" t="s">
        <v>17</v>
      </c>
      <c r="K86" s="109"/>
      <c r="L86" s="109"/>
      <c r="M86" s="109"/>
      <c r="N86" s="109"/>
      <c r="O86" s="109"/>
      <c r="P86" s="109"/>
      <c r="Q86" s="109"/>
      <c r="R86" s="109"/>
      <c r="S86" s="109"/>
      <c r="T86" s="109"/>
      <c r="U86" s="109"/>
      <c r="V86" s="109"/>
      <c r="W86" s="109"/>
      <c r="X86" s="109"/>
      <c r="Y86" s="109"/>
      <c r="Z86" s="17"/>
    </row>
    <row r="87" spans="1:27" ht="39.950000000000003" customHeight="1" x14ac:dyDescent="0.15">
      <c r="A87" s="1">
        <f>IF(OR(AND($I69="する",OR(TRIM($I87)="", NOT(OR(IFERROR(SEARCH(" ",$I87),0)&gt;0, IFERROR(SEARCH("　",$I87),0)&gt;0)))),AND($I69="しない",NOT(ISBLANK($I87)))), 1001, 0)</f>
        <v>0</v>
      </c>
      <c r="B87" s="1"/>
      <c r="C87" s="18"/>
      <c r="D87" s="15">
        <v>8</v>
      </c>
      <c r="E87" s="5" t="s">
        <v>32</v>
      </c>
      <c r="I87" s="227"/>
      <c r="J87" s="227"/>
      <c r="K87" s="227"/>
      <c r="L87" s="227"/>
      <c r="M87" s="227"/>
      <c r="N87" s="227"/>
      <c r="O87" s="227"/>
      <c r="P87" s="227"/>
      <c r="Q87" s="227"/>
      <c r="R87" s="227"/>
      <c r="S87" s="227"/>
      <c r="T87" s="227"/>
      <c r="U87" s="227"/>
      <c r="V87" s="227"/>
      <c r="W87" s="227"/>
      <c r="X87" s="227"/>
      <c r="Y87" s="227"/>
      <c r="Z87" s="17"/>
    </row>
    <row r="88" spans="1:27" ht="20.100000000000001" customHeight="1" x14ac:dyDescent="0.15">
      <c r="A88" s="1"/>
      <c r="B88" s="1"/>
      <c r="C88" s="19"/>
      <c r="D88" s="16"/>
      <c r="E88" s="16"/>
      <c r="F88" s="16"/>
      <c r="G88" s="16"/>
      <c r="H88" s="16"/>
      <c r="I88" s="46"/>
      <c r="J88" s="109" t="s">
        <v>19</v>
      </c>
      <c r="K88" s="109"/>
      <c r="L88" s="109"/>
      <c r="M88" s="109"/>
      <c r="N88" s="109"/>
      <c r="O88" s="109"/>
      <c r="P88" s="109"/>
      <c r="Q88" s="109"/>
      <c r="R88" s="109"/>
      <c r="S88" s="109"/>
      <c r="T88" s="109"/>
      <c r="U88" s="109"/>
      <c r="V88" s="109"/>
      <c r="W88" s="109"/>
      <c r="X88" s="109"/>
      <c r="Y88" s="109"/>
      <c r="Z88" s="17"/>
    </row>
    <row r="89" spans="1:27" ht="39.950000000000003" customHeight="1" x14ac:dyDescent="0.15">
      <c r="A89" s="1">
        <f>IF(OR(AND($I69="する",NOT(AND(TRIM($I89)&lt;&gt;"",ISNUMBER(VALUE(SUBSTITUTE($I89,"-",""))),IFERROR(SEARCH("-",$I89),0)&gt;0))), AND($I69="しない",NOT(ISBLANK($I89)))), 1001, 0)</f>
        <v>0</v>
      </c>
      <c r="B89" s="1"/>
      <c r="C89" s="18"/>
      <c r="D89" s="15">
        <v>9</v>
      </c>
      <c r="E89" s="5" t="s">
        <v>20</v>
      </c>
      <c r="I89" s="227"/>
      <c r="J89" s="227"/>
      <c r="K89" s="227"/>
      <c r="L89" s="227"/>
      <c r="M89" s="227"/>
      <c r="O89" s="47" t="s">
        <v>21</v>
      </c>
      <c r="P89" s="107"/>
      <c r="Q89" s="5" t="s">
        <v>22</v>
      </c>
      <c r="Y89" s="27"/>
      <c r="Z89" s="17"/>
    </row>
    <row r="90" spans="1:27" ht="20.100000000000001" customHeight="1" x14ac:dyDescent="0.15">
      <c r="A90" s="1">
        <f>IF(AND($I69="しない",NOT(ISBLANK($P89))), 1001, 0)</f>
        <v>0</v>
      </c>
      <c r="B90" s="1"/>
      <c r="C90" s="19"/>
      <c r="D90" s="16"/>
      <c r="E90" s="16"/>
      <c r="F90" s="16"/>
      <c r="G90" s="16"/>
      <c r="H90" s="16"/>
      <c r="I90" s="43"/>
      <c r="J90" s="109" t="s">
        <v>23</v>
      </c>
      <c r="K90" s="27"/>
      <c r="L90" s="27"/>
      <c r="M90" s="27"/>
      <c r="N90" s="27"/>
      <c r="O90" s="27"/>
      <c r="P90" s="27"/>
      <c r="Q90" s="27"/>
      <c r="R90" s="27"/>
      <c r="S90" s="27"/>
      <c r="T90" s="27"/>
      <c r="U90" s="27"/>
      <c r="V90" s="27"/>
      <c r="W90" s="27"/>
      <c r="X90" s="27"/>
      <c r="Y90" s="27"/>
      <c r="Z90" s="17"/>
    </row>
    <row r="91" spans="1:27" ht="39.950000000000003" customHeight="1" x14ac:dyDescent="0.15">
      <c r="A91" s="1">
        <f>IF(OR(AND($I69="する",NOT(AND(TRIM($I91)&lt;&gt;"",ISNUMBER(VALUE(SUBSTITUTE($I91,"-",""))),IFERROR(SEARCH("-",$I91),0)&gt;0))), AND($I69="しない",NOT(ISBLANK($I91)))), 1001, 0)</f>
        <v>0</v>
      </c>
      <c r="B91" s="1"/>
      <c r="C91" s="18"/>
      <c r="D91" s="15">
        <v>10</v>
      </c>
      <c r="E91" s="5" t="s">
        <v>24</v>
      </c>
      <c r="I91" s="227"/>
      <c r="J91" s="227"/>
      <c r="K91" s="227"/>
      <c r="L91" s="227"/>
      <c r="M91" s="227"/>
      <c r="N91" s="27"/>
      <c r="O91" s="27"/>
      <c r="P91" s="27"/>
      <c r="Q91" s="27"/>
      <c r="R91" s="27"/>
      <c r="S91" s="27"/>
      <c r="T91" s="27"/>
      <c r="U91" s="27"/>
      <c r="V91" s="27"/>
      <c r="W91" s="27"/>
      <c r="X91" s="27"/>
      <c r="Y91" s="27"/>
      <c r="Z91" s="17"/>
    </row>
    <row r="92" spans="1:27" ht="20.100000000000001" customHeight="1" x14ac:dyDescent="0.15">
      <c r="A92" s="1"/>
      <c r="B92" s="1"/>
      <c r="C92" s="19"/>
      <c r="D92" s="16"/>
      <c r="E92" s="16"/>
      <c r="F92" s="16"/>
      <c r="G92" s="16"/>
      <c r="H92" s="16"/>
      <c r="I92" s="43"/>
      <c r="J92" s="109" t="s">
        <v>23</v>
      </c>
      <c r="K92" s="27"/>
      <c r="L92" s="27"/>
      <c r="M92" s="27"/>
      <c r="N92" s="27"/>
      <c r="O92" s="27"/>
      <c r="P92" s="27"/>
      <c r="Q92" s="27"/>
      <c r="R92" s="27"/>
      <c r="S92" s="27"/>
      <c r="T92" s="27"/>
      <c r="U92" s="27"/>
      <c r="V92" s="27"/>
      <c r="W92" s="27"/>
      <c r="X92" s="27"/>
      <c r="Y92" s="27"/>
      <c r="Z92" s="17"/>
    </row>
    <row r="93" spans="1:27" ht="39.950000000000003" customHeight="1" x14ac:dyDescent="0.15">
      <c r="A93" s="1">
        <f>IF(OR(AND($I69="する",OR(TRIM($I93)="", NOT(IFERROR(SEARCH("@",$I93),0)&gt;0))),AND($I69="しない",NOT(ISBLANK($I93)))), 1001, 0)</f>
        <v>0</v>
      </c>
      <c r="B93" s="1"/>
      <c r="C93" s="19"/>
      <c r="D93" s="15">
        <v>11</v>
      </c>
      <c r="E93" s="5" t="s">
        <v>25</v>
      </c>
      <c r="I93" s="227"/>
      <c r="J93" s="227"/>
      <c r="K93" s="227"/>
      <c r="L93" s="227"/>
      <c r="M93" s="227"/>
      <c r="N93" s="227"/>
      <c r="O93" s="227"/>
      <c r="P93" s="227"/>
      <c r="Q93" s="230"/>
      <c r="R93" s="227"/>
      <c r="S93" s="227"/>
      <c r="T93" s="227"/>
      <c r="U93" s="227"/>
      <c r="V93" s="227"/>
      <c r="W93" s="227"/>
      <c r="X93" s="227"/>
      <c r="Y93" s="227"/>
      <c r="Z93" s="17"/>
    </row>
    <row r="94" spans="1:27" ht="20.100000000000001" customHeight="1" x14ac:dyDescent="0.15">
      <c r="A94" s="1"/>
      <c r="B94" s="1"/>
      <c r="C94" s="19"/>
      <c r="D94" s="15"/>
      <c r="I94" s="43"/>
      <c r="J94" s="110" t="s">
        <v>582</v>
      </c>
      <c r="K94" s="60"/>
      <c r="L94" s="27"/>
      <c r="M94" s="27"/>
      <c r="N94" s="27"/>
      <c r="O94" s="27"/>
      <c r="P94" s="27"/>
      <c r="Q94" s="61"/>
      <c r="R94" s="27"/>
      <c r="S94" s="27"/>
      <c r="T94" s="27"/>
      <c r="U94" s="27"/>
      <c r="V94" s="27"/>
      <c r="W94" s="27"/>
      <c r="X94" s="27"/>
      <c r="Y94" s="27"/>
      <c r="Z94" s="16"/>
      <c r="AA94" s="29"/>
    </row>
    <row r="95" spans="1:27" ht="20.100000000000001" customHeight="1" x14ac:dyDescent="0.15">
      <c r="A95" s="1"/>
      <c r="B95" s="1"/>
      <c r="C95" s="52"/>
      <c r="D95" s="53"/>
      <c r="E95" s="53"/>
      <c r="F95" s="53"/>
      <c r="G95" s="53"/>
      <c r="H95" s="53"/>
      <c r="I95" s="62"/>
      <c r="J95" s="63"/>
      <c r="K95" s="64"/>
      <c r="L95" s="63"/>
      <c r="M95" s="63"/>
      <c r="N95" s="63"/>
      <c r="O95" s="63"/>
      <c r="P95" s="63"/>
      <c r="Q95" s="65"/>
      <c r="R95" s="63"/>
      <c r="S95" s="63"/>
      <c r="T95" s="63"/>
      <c r="U95" s="63"/>
      <c r="V95" s="63"/>
      <c r="W95" s="63"/>
      <c r="X95" s="63"/>
      <c r="Y95" s="63"/>
      <c r="Z95" s="53"/>
      <c r="AA95" s="29"/>
    </row>
    <row r="96" spans="1:27" ht="20.100000000000001" customHeight="1" x14ac:dyDescent="0.15">
      <c r="A96" s="1"/>
      <c r="B96" s="1"/>
      <c r="C96" s="16"/>
      <c r="D96" s="16"/>
      <c r="E96" s="16"/>
      <c r="F96" s="16"/>
      <c r="G96" s="16"/>
      <c r="H96" s="16"/>
      <c r="I96" s="57"/>
      <c r="J96" s="16"/>
      <c r="K96" s="22"/>
      <c r="L96" s="16"/>
      <c r="M96" s="16"/>
      <c r="N96" s="16"/>
      <c r="O96" s="16"/>
      <c r="P96" s="16"/>
      <c r="Q96" s="16"/>
      <c r="R96" s="16"/>
      <c r="S96" s="16"/>
      <c r="T96" s="16"/>
      <c r="U96" s="16"/>
      <c r="V96" s="16"/>
      <c r="W96" s="16"/>
      <c r="X96" s="16"/>
      <c r="Y96" s="16"/>
      <c r="Z96" s="16"/>
    </row>
    <row r="97" spans="1:26" ht="15.75" hidden="1" customHeight="1" x14ac:dyDescent="0.15">
      <c r="A97" s="1"/>
      <c r="B97" s="1"/>
      <c r="C97" s="16"/>
      <c r="D97" s="16"/>
      <c r="E97" s="16"/>
      <c r="F97" s="16"/>
      <c r="G97" s="16"/>
      <c r="H97" s="16"/>
      <c r="I97" s="57"/>
      <c r="J97" s="16"/>
      <c r="K97" s="22"/>
      <c r="L97" s="16"/>
      <c r="M97" s="16"/>
      <c r="N97" s="16"/>
      <c r="O97" s="16"/>
      <c r="P97" s="16"/>
      <c r="Q97" s="16"/>
      <c r="R97" s="16"/>
      <c r="S97" s="16"/>
      <c r="T97" s="16"/>
      <c r="U97" s="16"/>
      <c r="V97" s="16"/>
      <c r="W97" s="16"/>
      <c r="X97" s="16"/>
      <c r="Y97" s="16"/>
      <c r="Z97" s="16"/>
    </row>
    <row r="98" spans="1:26" ht="15.75" hidden="1" customHeight="1" x14ac:dyDescent="0.15">
      <c r="A98" s="1"/>
      <c r="B98" s="1"/>
      <c r="C98" s="16"/>
      <c r="D98" s="16"/>
      <c r="E98" s="16"/>
      <c r="F98" s="16"/>
      <c r="G98" s="16"/>
      <c r="H98" s="16"/>
      <c r="I98" s="57"/>
      <c r="J98" s="16"/>
      <c r="K98" s="22"/>
      <c r="L98" s="16"/>
      <c r="M98" s="16"/>
      <c r="N98" s="16"/>
      <c r="O98" s="16"/>
      <c r="P98" s="16"/>
      <c r="Q98" s="16"/>
      <c r="R98" s="16"/>
      <c r="S98" s="16"/>
      <c r="T98" s="16"/>
      <c r="U98" s="16"/>
      <c r="V98" s="16"/>
      <c r="W98" s="16"/>
      <c r="X98" s="16"/>
      <c r="Y98" s="16"/>
      <c r="Z98" s="16"/>
    </row>
    <row r="99" spans="1:26" ht="15.75" hidden="1" customHeight="1" x14ac:dyDescent="0.15">
      <c r="A99" s="1"/>
      <c r="B99" s="1"/>
      <c r="C99" s="16"/>
      <c r="D99" s="16"/>
      <c r="E99" s="16"/>
      <c r="F99" s="16"/>
      <c r="G99" s="16"/>
      <c r="H99" s="16"/>
      <c r="I99" s="57"/>
      <c r="J99" s="16"/>
      <c r="K99" s="22"/>
      <c r="L99" s="16"/>
      <c r="M99" s="16"/>
      <c r="N99" s="16"/>
      <c r="O99" s="16"/>
      <c r="P99" s="16"/>
      <c r="Q99" s="16"/>
      <c r="R99" s="16"/>
      <c r="S99" s="16"/>
      <c r="T99" s="16"/>
      <c r="U99" s="16"/>
      <c r="V99" s="16"/>
      <c r="W99" s="16"/>
      <c r="X99" s="16"/>
      <c r="Y99" s="16"/>
      <c r="Z99" s="16"/>
    </row>
    <row r="100" spans="1:26" ht="15.75" hidden="1" customHeight="1" x14ac:dyDescent="0.15">
      <c r="A100" s="1"/>
      <c r="B100" s="1"/>
      <c r="C100" s="16"/>
      <c r="D100" s="16"/>
      <c r="E100" s="16"/>
      <c r="F100" s="16"/>
      <c r="G100" s="16"/>
      <c r="H100" s="16"/>
      <c r="I100" s="57"/>
      <c r="J100" s="16"/>
      <c r="K100" s="22"/>
      <c r="L100" s="16"/>
      <c r="M100" s="16"/>
      <c r="N100" s="16"/>
      <c r="O100" s="16"/>
      <c r="P100" s="16"/>
      <c r="Q100" s="16"/>
      <c r="R100" s="16"/>
      <c r="S100" s="16"/>
      <c r="T100" s="16"/>
      <c r="U100" s="16"/>
      <c r="V100" s="16"/>
      <c r="W100" s="16"/>
      <c r="X100" s="16"/>
      <c r="Y100" s="16"/>
      <c r="Z100" s="16"/>
    </row>
    <row r="101" spans="1:26" ht="15.75" hidden="1" customHeight="1" x14ac:dyDescent="0.15">
      <c r="A101" s="1"/>
      <c r="B101" s="1"/>
      <c r="C101" s="16"/>
      <c r="D101" s="16"/>
      <c r="E101" s="16"/>
      <c r="F101" s="16"/>
      <c r="G101" s="16"/>
      <c r="H101" s="16"/>
      <c r="I101" s="57"/>
      <c r="J101" s="16"/>
      <c r="K101" s="22"/>
      <c r="L101" s="16"/>
      <c r="M101" s="16"/>
      <c r="N101" s="16"/>
      <c r="O101" s="16"/>
      <c r="P101" s="16"/>
      <c r="Q101" s="16"/>
      <c r="R101" s="16"/>
      <c r="S101" s="16"/>
      <c r="T101" s="16"/>
      <c r="U101" s="16"/>
      <c r="V101" s="16"/>
      <c r="W101" s="16"/>
      <c r="X101" s="16"/>
      <c r="Y101" s="16"/>
      <c r="Z101" s="16"/>
    </row>
    <row r="102" spans="1:26" ht="15.75" hidden="1" customHeight="1" x14ac:dyDescent="0.15">
      <c r="A102" s="1"/>
      <c r="B102" s="1"/>
      <c r="C102" s="16"/>
      <c r="D102" s="16"/>
      <c r="E102" s="16"/>
      <c r="F102" s="16"/>
      <c r="G102" s="16"/>
      <c r="H102" s="16"/>
      <c r="I102" s="57"/>
      <c r="J102" s="16"/>
      <c r="K102" s="22"/>
      <c r="L102" s="16"/>
      <c r="M102" s="16"/>
      <c r="N102" s="16"/>
      <c r="O102" s="16"/>
      <c r="P102" s="16"/>
      <c r="Q102" s="16"/>
      <c r="R102" s="16"/>
      <c r="S102" s="16"/>
      <c r="T102" s="16"/>
      <c r="U102" s="16"/>
      <c r="V102" s="16"/>
      <c r="W102" s="16"/>
      <c r="X102" s="16"/>
      <c r="Y102" s="16"/>
      <c r="Z102" s="16"/>
    </row>
    <row r="103" spans="1:26" ht="15.75" hidden="1" customHeight="1" x14ac:dyDescent="0.15">
      <c r="A103" s="1"/>
      <c r="B103" s="1"/>
      <c r="C103" s="16"/>
      <c r="D103" s="16"/>
      <c r="E103" s="16"/>
      <c r="F103" s="16"/>
      <c r="G103" s="16"/>
      <c r="H103" s="16"/>
      <c r="I103" s="57"/>
      <c r="J103" s="16"/>
      <c r="K103" s="22"/>
      <c r="L103" s="16"/>
      <c r="M103" s="16"/>
      <c r="N103" s="16"/>
      <c r="O103" s="16"/>
      <c r="P103" s="16"/>
      <c r="Q103" s="16"/>
      <c r="R103" s="16"/>
      <c r="S103" s="16"/>
      <c r="T103" s="16"/>
      <c r="U103" s="16"/>
      <c r="V103" s="16"/>
      <c r="W103" s="16"/>
      <c r="X103" s="16"/>
      <c r="Y103" s="16"/>
      <c r="Z103" s="16"/>
    </row>
    <row r="104" spans="1:26" ht="15.75" hidden="1" customHeight="1" x14ac:dyDescent="0.15">
      <c r="A104" s="1"/>
      <c r="B104" s="1"/>
      <c r="C104" s="16"/>
      <c r="D104" s="16"/>
      <c r="E104" s="16"/>
      <c r="F104" s="16"/>
      <c r="G104" s="16"/>
      <c r="H104" s="16"/>
      <c r="I104" s="57"/>
      <c r="J104" s="16"/>
      <c r="K104" s="22"/>
      <c r="L104" s="16"/>
      <c r="M104" s="16"/>
      <c r="N104" s="16"/>
      <c r="O104" s="16"/>
      <c r="P104" s="16"/>
      <c r="Q104" s="16"/>
      <c r="R104" s="16"/>
      <c r="S104" s="16"/>
      <c r="T104" s="16"/>
      <c r="U104" s="16"/>
      <c r="V104" s="16"/>
      <c r="W104" s="16"/>
      <c r="X104" s="16"/>
      <c r="Y104" s="16"/>
      <c r="Z104" s="16"/>
    </row>
    <row r="105" spans="1:26" ht="15.75" hidden="1" customHeight="1" x14ac:dyDescent="0.15">
      <c r="A105" s="1"/>
      <c r="B105" s="1"/>
      <c r="C105" s="16"/>
      <c r="D105" s="16"/>
      <c r="E105" s="16"/>
      <c r="F105" s="16"/>
      <c r="G105" s="16"/>
      <c r="H105" s="16"/>
      <c r="I105" s="57"/>
      <c r="J105" s="16"/>
      <c r="K105" s="22"/>
      <c r="L105" s="16"/>
      <c r="M105" s="16"/>
      <c r="N105" s="16"/>
      <c r="O105" s="16"/>
      <c r="P105" s="16"/>
      <c r="Q105" s="16"/>
      <c r="R105" s="16"/>
      <c r="S105" s="16"/>
      <c r="T105" s="16"/>
      <c r="U105" s="16"/>
      <c r="V105" s="16"/>
      <c r="W105" s="16"/>
      <c r="X105" s="16"/>
      <c r="Y105" s="16"/>
      <c r="Z105" s="16"/>
    </row>
    <row r="106" spans="1:26" ht="15.75" hidden="1" customHeight="1" x14ac:dyDescent="0.15">
      <c r="A106" s="1"/>
      <c r="B106" s="1"/>
      <c r="C106" s="16"/>
      <c r="D106" s="16"/>
      <c r="E106" s="16"/>
      <c r="F106" s="16"/>
      <c r="G106" s="16"/>
      <c r="H106" s="16"/>
      <c r="I106" s="57"/>
      <c r="J106" s="16"/>
      <c r="K106" s="22"/>
      <c r="L106" s="16"/>
      <c r="M106" s="16"/>
      <c r="N106" s="16"/>
      <c r="O106" s="16"/>
      <c r="P106" s="16"/>
      <c r="Q106" s="16"/>
      <c r="R106" s="16"/>
      <c r="S106" s="16"/>
      <c r="T106" s="16"/>
      <c r="U106" s="16"/>
      <c r="V106" s="16"/>
      <c r="W106" s="16"/>
      <c r="X106" s="16"/>
      <c r="Y106" s="16"/>
      <c r="Z106" s="16"/>
    </row>
    <row r="107" spans="1:26" ht="15.75" hidden="1" customHeight="1" x14ac:dyDescent="0.15">
      <c r="A107" s="1"/>
      <c r="B107" s="1"/>
      <c r="C107" s="16"/>
      <c r="D107" s="16"/>
      <c r="E107" s="16"/>
      <c r="F107" s="16"/>
      <c r="G107" s="16"/>
      <c r="H107" s="16"/>
      <c r="I107" s="57"/>
      <c r="J107" s="16"/>
      <c r="K107" s="22"/>
      <c r="L107" s="16"/>
      <c r="M107" s="16"/>
      <c r="N107" s="16"/>
      <c r="O107" s="16"/>
      <c r="P107" s="16"/>
      <c r="Q107" s="16"/>
      <c r="R107" s="16"/>
      <c r="S107" s="16"/>
      <c r="T107" s="16"/>
      <c r="U107" s="16"/>
      <c r="V107" s="16"/>
      <c r="W107" s="16"/>
      <c r="X107" s="16"/>
      <c r="Y107" s="16"/>
      <c r="Z107" s="16"/>
    </row>
    <row r="108" spans="1:26" ht="15.75" hidden="1" customHeight="1" x14ac:dyDescent="0.15">
      <c r="A108" s="1"/>
      <c r="B108" s="1"/>
      <c r="C108" s="16"/>
      <c r="D108" s="16"/>
      <c r="E108" s="16"/>
      <c r="F108" s="16"/>
      <c r="G108" s="16"/>
      <c r="H108" s="16"/>
      <c r="I108" s="57"/>
      <c r="J108" s="16"/>
      <c r="K108" s="22"/>
      <c r="L108" s="16"/>
      <c r="M108" s="16"/>
      <c r="N108" s="16"/>
      <c r="O108" s="16"/>
      <c r="P108" s="16"/>
      <c r="Q108" s="16"/>
      <c r="R108" s="16"/>
      <c r="S108" s="16"/>
      <c r="T108" s="16"/>
      <c r="U108" s="16"/>
      <c r="V108" s="16"/>
      <c r="W108" s="16"/>
      <c r="X108" s="16"/>
      <c r="Y108" s="16"/>
      <c r="Z108" s="16"/>
    </row>
    <row r="109" spans="1:26" ht="15.75" hidden="1" customHeight="1" x14ac:dyDescent="0.15">
      <c r="A109" s="1"/>
      <c r="B109" s="1"/>
      <c r="C109" s="16"/>
      <c r="D109" s="16"/>
      <c r="E109" s="16"/>
      <c r="F109" s="16"/>
      <c r="G109" s="16"/>
      <c r="H109" s="16"/>
      <c r="I109" s="57"/>
      <c r="J109" s="16"/>
      <c r="K109" s="22"/>
      <c r="L109" s="16"/>
      <c r="M109" s="16"/>
      <c r="N109" s="16"/>
      <c r="O109" s="16"/>
      <c r="P109" s="16"/>
      <c r="Q109" s="16"/>
      <c r="R109" s="16"/>
      <c r="S109" s="16"/>
      <c r="T109" s="16"/>
      <c r="U109" s="16"/>
      <c r="V109" s="16"/>
      <c r="W109" s="16"/>
      <c r="X109" s="16"/>
      <c r="Y109" s="16"/>
      <c r="Z109" s="16"/>
    </row>
    <row r="110" spans="1:26" ht="15.75" hidden="1" customHeight="1" x14ac:dyDescent="0.15">
      <c r="A110" s="1"/>
      <c r="B110" s="1"/>
      <c r="C110" s="16"/>
      <c r="D110" s="16"/>
      <c r="E110" s="16"/>
      <c r="F110" s="16"/>
      <c r="G110" s="16"/>
      <c r="H110" s="16"/>
      <c r="I110" s="57"/>
      <c r="J110" s="16"/>
      <c r="K110" s="22"/>
      <c r="L110" s="16"/>
      <c r="M110" s="16"/>
      <c r="N110" s="16"/>
      <c r="O110" s="16"/>
      <c r="P110" s="16"/>
      <c r="Q110" s="16"/>
      <c r="R110" s="16"/>
      <c r="S110" s="16"/>
      <c r="T110" s="16"/>
      <c r="U110" s="16"/>
      <c r="V110" s="16"/>
      <c r="W110" s="16"/>
      <c r="X110" s="16"/>
      <c r="Y110" s="16"/>
      <c r="Z110" s="16"/>
    </row>
    <row r="111" spans="1:26" ht="15.75" hidden="1" customHeight="1" x14ac:dyDescent="0.15">
      <c r="A111" s="1"/>
      <c r="B111" s="1"/>
      <c r="C111" s="16"/>
      <c r="D111" s="16"/>
      <c r="E111" s="16"/>
      <c r="F111" s="16"/>
      <c r="G111" s="16"/>
      <c r="H111" s="16"/>
      <c r="I111" s="57"/>
      <c r="J111" s="16"/>
      <c r="K111" s="22"/>
      <c r="L111" s="16"/>
      <c r="M111" s="16"/>
      <c r="N111" s="16"/>
      <c r="O111" s="16"/>
      <c r="P111" s="16"/>
      <c r="Q111" s="16"/>
      <c r="R111" s="16"/>
      <c r="S111" s="16"/>
      <c r="T111" s="16"/>
      <c r="U111" s="16"/>
      <c r="V111" s="16"/>
      <c r="W111" s="16"/>
      <c r="X111" s="16"/>
      <c r="Y111" s="16"/>
      <c r="Z111" s="16"/>
    </row>
    <row r="112" spans="1:26" ht="15.75" hidden="1" customHeight="1" x14ac:dyDescent="0.15">
      <c r="A112" s="1"/>
      <c r="B112" s="1"/>
      <c r="C112" s="16"/>
      <c r="D112" s="16"/>
      <c r="E112" s="16"/>
      <c r="F112" s="16"/>
      <c r="G112" s="16"/>
      <c r="H112" s="16"/>
      <c r="I112" s="57"/>
      <c r="J112" s="16"/>
      <c r="K112" s="22"/>
      <c r="L112" s="16"/>
      <c r="M112" s="16"/>
      <c r="N112" s="16"/>
      <c r="O112" s="16"/>
      <c r="P112" s="16"/>
      <c r="Q112" s="16"/>
      <c r="R112" s="16"/>
      <c r="S112" s="16"/>
      <c r="T112" s="16"/>
      <c r="U112" s="16"/>
      <c r="V112" s="16"/>
      <c r="W112" s="16"/>
      <c r="X112" s="16"/>
      <c r="Y112" s="16"/>
      <c r="Z112" s="16"/>
    </row>
    <row r="113" spans="1:26" ht="15.75" hidden="1" customHeight="1" x14ac:dyDescent="0.15">
      <c r="A113" s="1"/>
      <c r="B113" s="1"/>
      <c r="C113" s="16"/>
      <c r="D113" s="16"/>
      <c r="E113" s="16"/>
      <c r="F113" s="16"/>
      <c r="G113" s="16"/>
      <c r="H113" s="16"/>
      <c r="I113" s="57"/>
      <c r="J113" s="16"/>
      <c r="K113" s="22"/>
      <c r="L113" s="16"/>
      <c r="M113" s="16"/>
      <c r="N113" s="16"/>
      <c r="O113" s="16"/>
      <c r="P113" s="16"/>
      <c r="Q113" s="16"/>
      <c r="R113" s="16"/>
      <c r="S113" s="16"/>
      <c r="T113" s="16"/>
      <c r="U113" s="16"/>
      <c r="V113" s="16"/>
      <c r="W113" s="16"/>
      <c r="X113" s="16"/>
      <c r="Y113" s="16"/>
      <c r="Z113" s="16"/>
    </row>
    <row r="114" spans="1:26" ht="20.100000000000001" customHeight="1" x14ac:dyDescent="0.15">
      <c r="A114" s="1"/>
      <c r="B114" s="1"/>
      <c r="C114" s="16"/>
      <c r="D114" s="16"/>
      <c r="E114" s="16"/>
      <c r="F114" s="16"/>
      <c r="G114" s="16"/>
      <c r="H114" s="16"/>
      <c r="I114" s="57"/>
      <c r="J114" s="16"/>
      <c r="K114" s="22"/>
      <c r="L114" s="16"/>
      <c r="M114" s="16"/>
      <c r="N114" s="16"/>
      <c r="O114" s="16"/>
      <c r="P114" s="16"/>
      <c r="Q114" s="16"/>
      <c r="R114" s="16"/>
      <c r="S114" s="16"/>
      <c r="T114" s="16"/>
      <c r="U114" s="16"/>
      <c r="V114" s="16"/>
      <c r="W114" s="16"/>
      <c r="X114" s="16"/>
      <c r="Y114" s="16"/>
      <c r="Z114" s="16"/>
    </row>
    <row r="115" spans="1:26" ht="20.100000000000001" customHeight="1" x14ac:dyDescent="0.15">
      <c r="A115" s="1"/>
      <c r="B115" s="1"/>
      <c r="C115" s="223" t="s">
        <v>34</v>
      </c>
      <c r="D115" s="224"/>
      <c r="E115" s="224"/>
      <c r="F115" s="224"/>
      <c r="G115" s="224"/>
      <c r="H115" s="225"/>
      <c r="Q115" s="66"/>
    </row>
    <row r="116" spans="1:26" ht="15" customHeight="1" x14ac:dyDescent="0.15">
      <c r="A116" s="1"/>
      <c r="B116" s="1"/>
      <c r="C116" s="67"/>
      <c r="D116" s="68"/>
      <c r="E116" s="68"/>
      <c r="F116" s="68"/>
      <c r="G116" s="68"/>
      <c r="H116" s="68"/>
      <c r="I116" s="21"/>
      <c r="J116" s="13"/>
      <c r="K116" s="21"/>
      <c r="L116" s="13"/>
      <c r="M116" s="13"/>
      <c r="N116" s="13"/>
      <c r="O116" s="13"/>
      <c r="P116" s="13"/>
      <c r="Q116" s="69"/>
      <c r="R116" s="13"/>
      <c r="S116" s="13"/>
      <c r="T116" s="13"/>
      <c r="U116" s="13"/>
      <c r="V116" s="13"/>
      <c r="W116" s="13"/>
      <c r="X116" s="13"/>
      <c r="Y116" s="13"/>
      <c r="Z116" s="14"/>
    </row>
    <row r="117" spans="1:26" ht="30" customHeight="1" x14ac:dyDescent="0.15">
      <c r="A117" s="1"/>
      <c r="B117" s="1"/>
      <c r="C117" s="67"/>
      <c r="D117" s="237" t="s">
        <v>47</v>
      </c>
      <c r="E117" s="237"/>
      <c r="F117" s="237"/>
      <c r="G117" s="237"/>
      <c r="H117" s="237"/>
      <c r="I117" s="237"/>
      <c r="J117" s="237"/>
      <c r="K117" s="237"/>
      <c r="L117" s="237"/>
      <c r="M117" s="237"/>
      <c r="N117" s="237"/>
      <c r="O117" s="237"/>
      <c r="P117" s="237"/>
      <c r="Q117" s="237"/>
      <c r="R117" s="237"/>
      <c r="S117" s="237"/>
      <c r="T117" s="237"/>
      <c r="U117" s="237"/>
      <c r="V117" s="237"/>
      <c r="W117" s="237"/>
      <c r="X117" s="237"/>
      <c r="Y117" s="237"/>
      <c r="Z117" s="17"/>
    </row>
    <row r="118" spans="1:26" ht="39.950000000000003" customHeight="1" x14ac:dyDescent="0.15">
      <c r="A118" s="1"/>
      <c r="B118" s="1"/>
      <c r="C118" s="18"/>
      <c r="D118" s="15">
        <v>1</v>
      </c>
      <c r="E118" s="5" t="s">
        <v>35</v>
      </c>
      <c r="I118" s="227"/>
      <c r="J118" s="227"/>
      <c r="K118" s="227"/>
      <c r="L118" s="227"/>
      <c r="M118" s="227"/>
      <c r="N118" s="227"/>
      <c r="O118" s="227"/>
      <c r="P118" s="227"/>
      <c r="Q118" s="238"/>
      <c r="R118" s="227"/>
      <c r="S118" s="227"/>
      <c r="T118" s="227"/>
      <c r="U118" s="227"/>
      <c r="V118" s="227"/>
      <c r="W118" s="227"/>
      <c r="X118" s="227"/>
      <c r="Y118" s="227"/>
      <c r="Z118" s="17"/>
    </row>
    <row r="119" spans="1:26" ht="20.100000000000001" customHeight="1" x14ac:dyDescent="0.15">
      <c r="A119" s="1"/>
      <c r="B119" s="1"/>
      <c r="C119" s="18"/>
      <c r="D119" s="15"/>
      <c r="E119" s="16"/>
      <c r="F119" s="16"/>
      <c r="G119" s="16"/>
      <c r="H119" s="16"/>
      <c r="I119" s="46"/>
      <c r="J119" s="109" t="s">
        <v>36</v>
      </c>
      <c r="K119" s="60"/>
      <c r="L119" s="27"/>
      <c r="M119" s="27"/>
      <c r="N119" s="27"/>
      <c r="O119" s="27"/>
      <c r="P119" s="27"/>
      <c r="Q119" s="24"/>
      <c r="R119" s="27"/>
      <c r="S119" s="27"/>
      <c r="T119" s="27"/>
      <c r="U119" s="27"/>
      <c r="V119" s="27"/>
      <c r="W119" s="27"/>
      <c r="X119" s="27"/>
      <c r="Y119" s="27"/>
      <c r="Z119" s="17"/>
    </row>
    <row r="120" spans="1:26" ht="39.950000000000003" customHeight="1" x14ac:dyDescent="0.15">
      <c r="A120" s="1">
        <f>IF(AND(TRIM($I120)&lt;&gt;"", NOT(OR(IFERROR(SEARCH(" ",$I120),0)&gt;0, IFERROR(SEARCH("　",$I120),0)&gt;0))), 1001, 0)</f>
        <v>0</v>
      </c>
      <c r="B120" s="1"/>
      <c r="C120" s="18"/>
      <c r="D120" s="15">
        <f>D118+1</f>
        <v>2</v>
      </c>
      <c r="E120" s="5" t="s">
        <v>37</v>
      </c>
      <c r="I120" s="227"/>
      <c r="J120" s="227"/>
      <c r="K120" s="227"/>
      <c r="L120" s="227"/>
      <c r="M120" s="227"/>
      <c r="N120" s="227"/>
      <c r="O120" s="227"/>
      <c r="P120" s="227"/>
      <c r="Q120" s="227"/>
      <c r="R120" s="227"/>
      <c r="S120" s="227"/>
      <c r="T120" s="227"/>
      <c r="U120" s="227"/>
      <c r="V120" s="227"/>
      <c r="W120" s="227"/>
      <c r="X120" s="227"/>
      <c r="Y120" s="227"/>
      <c r="Z120" s="17"/>
    </row>
    <row r="121" spans="1:26" ht="20.100000000000001" customHeight="1" x14ac:dyDescent="0.15">
      <c r="A121" s="1"/>
      <c r="B121" s="1"/>
      <c r="C121" s="18"/>
      <c r="D121" s="15"/>
      <c r="E121" s="16"/>
      <c r="F121" s="16"/>
      <c r="G121" s="16"/>
      <c r="H121" s="16"/>
      <c r="I121" s="46"/>
      <c r="J121" s="109" t="s">
        <v>17</v>
      </c>
      <c r="K121" s="109"/>
      <c r="L121" s="109"/>
      <c r="M121" s="109"/>
      <c r="N121" s="109"/>
      <c r="O121" s="109"/>
      <c r="P121" s="109"/>
      <c r="Q121" s="109"/>
      <c r="R121" s="109"/>
      <c r="S121" s="109"/>
      <c r="T121" s="109"/>
      <c r="U121" s="109"/>
      <c r="V121" s="109"/>
      <c r="W121" s="109"/>
      <c r="X121" s="109"/>
      <c r="Y121" s="109"/>
      <c r="Z121" s="17"/>
    </row>
    <row r="122" spans="1:26" ht="39.950000000000003" customHeight="1" x14ac:dyDescent="0.15">
      <c r="A122" s="1">
        <f>IF(AND(TRIM($I122)&lt;&gt;"", NOT(OR(IFERROR(SEARCH(" ",$I122),0)&gt;0, IFERROR(SEARCH("　",$I122),0)&gt;0))), 1001, 0)</f>
        <v>0</v>
      </c>
      <c r="B122" s="1"/>
      <c r="C122" s="18"/>
      <c r="D122" s="15">
        <f>D120+1</f>
        <v>3</v>
      </c>
      <c r="E122" s="5" t="s">
        <v>38</v>
      </c>
      <c r="I122" s="227"/>
      <c r="J122" s="227"/>
      <c r="K122" s="227"/>
      <c r="L122" s="227"/>
      <c r="M122" s="227"/>
      <c r="N122" s="227"/>
      <c r="O122" s="227"/>
      <c r="P122" s="227"/>
      <c r="Q122" s="227"/>
      <c r="R122" s="227"/>
      <c r="S122" s="227"/>
      <c r="T122" s="227"/>
      <c r="U122" s="227"/>
      <c r="V122" s="227"/>
      <c r="W122" s="227"/>
      <c r="X122" s="227"/>
      <c r="Y122" s="227"/>
      <c r="Z122" s="17"/>
    </row>
    <row r="123" spans="1:26" ht="20.100000000000001" customHeight="1" x14ac:dyDescent="0.15">
      <c r="A123" s="1"/>
      <c r="B123" s="1"/>
      <c r="C123" s="18"/>
      <c r="D123" s="16"/>
      <c r="E123" s="16"/>
      <c r="F123" s="16"/>
      <c r="G123" s="16"/>
      <c r="H123" s="16"/>
      <c r="I123" s="46"/>
      <c r="J123" s="109" t="s">
        <v>19</v>
      </c>
      <c r="K123" s="109"/>
      <c r="L123" s="109"/>
      <c r="M123" s="109"/>
      <c r="N123" s="109"/>
      <c r="O123" s="109"/>
      <c r="P123" s="109"/>
      <c r="Q123" s="109"/>
      <c r="R123" s="109"/>
      <c r="S123" s="109"/>
      <c r="T123" s="109"/>
      <c r="U123" s="109"/>
      <c r="V123" s="109"/>
      <c r="W123" s="109"/>
      <c r="X123" s="109"/>
      <c r="Y123" s="109"/>
      <c r="Z123" s="17"/>
    </row>
    <row r="124" spans="1:26" ht="39.950000000000003" customHeight="1" x14ac:dyDescent="0.15">
      <c r="A124" s="1"/>
      <c r="B124" s="1"/>
      <c r="C124" s="18"/>
      <c r="D124" s="15">
        <f>D122+1</f>
        <v>4</v>
      </c>
      <c r="E124" s="5" t="s">
        <v>9</v>
      </c>
      <c r="I124" s="231"/>
      <c r="J124" s="232"/>
      <c r="K124" s="232"/>
      <c r="L124" s="232"/>
      <c r="M124" s="232"/>
      <c r="N124" s="16"/>
      <c r="O124" s="16"/>
      <c r="P124" s="16"/>
      <c r="Q124" s="16"/>
      <c r="R124" s="16"/>
      <c r="S124" s="16"/>
      <c r="T124" s="16"/>
      <c r="U124" s="16"/>
      <c r="V124" s="16"/>
      <c r="W124" s="16"/>
      <c r="X124" s="16"/>
      <c r="Y124" s="16"/>
      <c r="Z124" s="17"/>
    </row>
    <row r="125" spans="1:26" ht="20.100000000000001" customHeight="1" x14ac:dyDescent="0.15">
      <c r="A125" s="1"/>
      <c r="B125" s="1"/>
      <c r="C125" s="18"/>
      <c r="D125" s="15"/>
      <c r="E125" s="16"/>
      <c r="F125" s="16"/>
      <c r="G125" s="16"/>
      <c r="H125" s="16"/>
      <c r="I125" s="43"/>
      <c r="J125" s="109" t="s">
        <v>580</v>
      </c>
      <c r="K125" s="27"/>
      <c r="L125" s="27"/>
      <c r="M125" s="27"/>
      <c r="N125" s="27"/>
      <c r="O125" s="27"/>
      <c r="P125" s="27"/>
      <c r="Q125" s="27"/>
      <c r="R125" s="27"/>
      <c r="S125" s="27"/>
      <c r="T125" s="27"/>
      <c r="U125" s="27"/>
      <c r="V125" s="27"/>
      <c r="W125" s="27"/>
      <c r="X125" s="27"/>
      <c r="Y125" s="27"/>
      <c r="Z125" s="17"/>
    </row>
    <row r="126" spans="1:26" ht="39.950000000000003" customHeight="1" x14ac:dyDescent="0.15">
      <c r="A126" s="1">
        <f>IF(AND(TRIM($I126)&lt;&gt;"", AND(OR(ISERROR(FIND("@"&amp;LEFT($I126,3)&amp;"@", 都道府県3))=FALSE, ISERROR(FIND("@"&amp;LEFT($I126,4)&amp;"@",都道府県4))=FALSE))=FALSE), 1001, 0)</f>
        <v>0</v>
      </c>
      <c r="B126" s="1"/>
      <c r="C126" s="18"/>
      <c r="D126" s="15">
        <f>D124+1</f>
        <v>5</v>
      </c>
      <c r="E126" s="5" t="s">
        <v>10</v>
      </c>
      <c r="I126" s="233"/>
      <c r="J126" s="233"/>
      <c r="K126" s="233"/>
      <c r="L126" s="233"/>
      <c r="M126" s="233"/>
      <c r="N126" s="233"/>
      <c r="O126" s="233"/>
      <c r="P126" s="233"/>
      <c r="Q126" s="234"/>
      <c r="R126" s="233"/>
      <c r="S126" s="233"/>
      <c r="T126" s="233"/>
      <c r="U126" s="233"/>
      <c r="V126" s="233"/>
      <c r="W126" s="233"/>
      <c r="X126" s="233"/>
      <c r="Y126" s="233"/>
      <c r="Z126" s="17"/>
    </row>
    <row r="127" spans="1:26" ht="20.100000000000001" customHeight="1" x14ac:dyDescent="0.15">
      <c r="A127" s="1"/>
      <c r="B127" s="1"/>
      <c r="C127" s="18"/>
      <c r="D127" s="15"/>
      <c r="E127" s="16"/>
      <c r="F127" s="16"/>
      <c r="G127" s="16"/>
      <c r="H127" s="16"/>
      <c r="I127" s="43"/>
      <c r="J127" s="109" t="s">
        <v>39</v>
      </c>
      <c r="K127" s="27"/>
      <c r="L127" s="27"/>
      <c r="M127" s="27"/>
      <c r="N127" s="27"/>
      <c r="O127" s="27"/>
      <c r="P127" s="27"/>
      <c r="Q127" s="27"/>
      <c r="R127" s="27"/>
      <c r="S127" s="27"/>
      <c r="T127" s="27"/>
      <c r="U127" s="27"/>
      <c r="V127" s="27"/>
      <c r="W127" s="27"/>
      <c r="X127" s="27"/>
      <c r="Y127" s="27"/>
      <c r="Z127" s="17"/>
    </row>
    <row r="128" spans="1:26" ht="39.950000000000003" customHeight="1" x14ac:dyDescent="0.15">
      <c r="A128" s="1">
        <f>IF(AND(TRIM($I128)&lt;&gt;"", NOT(AND(ISNUMBER(VALUE(SUBSTITUTE($I128,"-",""))), IFERROR(SEARCH("-",$I128),0)&gt;0))), 1001, 0)</f>
        <v>0</v>
      </c>
      <c r="B128" s="1"/>
      <c r="C128" s="18"/>
      <c r="D128" s="15">
        <f>D126+1</f>
        <v>6</v>
      </c>
      <c r="E128" s="5" t="s">
        <v>20</v>
      </c>
      <c r="I128" s="227"/>
      <c r="J128" s="227"/>
      <c r="K128" s="227"/>
      <c r="L128" s="227"/>
      <c r="M128" s="227"/>
      <c r="O128" s="47" t="s">
        <v>21</v>
      </c>
      <c r="P128" s="107"/>
      <c r="Q128" s="5" t="s">
        <v>22</v>
      </c>
      <c r="Y128" s="27"/>
      <c r="Z128" s="17"/>
    </row>
    <row r="129" spans="1:26" ht="20.100000000000001" customHeight="1" x14ac:dyDescent="0.15">
      <c r="A129" s="1"/>
      <c r="B129" s="1"/>
      <c r="C129" s="19"/>
      <c r="D129" s="16"/>
      <c r="E129" s="16"/>
      <c r="F129" s="16"/>
      <c r="G129" s="16"/>
      <c r="H129" s="16"/>
      <c r="I129" s="43"/>
      <c r="J129" s="109" t="s">
        <v>40</v>
      </c>
      <c r="K129" s="27"/>
      <c r="L129" s="27"/>
      <c r="M129" s="27"/>
      <c r="N129" s="27"/>
      <c r="O129" s="27"/>
      <c r="P129" s="27"/>
      <c r="Q129" s="27"/>
      <c r="R129" s="27"/>
      <c r="S129" s="27"/>
      <c r="T129" s="27"/>
      <c r="U129" s="27"/>
      <c r="V129" s="27"/>
      <c r="W129" s="27"/>
      <c r="X129" s="27"/>
      <c r="Y129" s="27"/>
      <c r="Z129" s="17"/>
    </row>
    <row r="130" spans="1:26" ht="39.950000000000003" customHeight="1" x14ac:dyDescent="0.15">
      <c r="A130" s="1">
        <f>IF(AND(TRIM($I130)&lt;&gt;"", NOT(AND(ISNUMBER(VALUE(SUBSTITUTE($I130,"-",""))), IFERROR(SEARCH("-",$I130),0)&gt;0))), 1001, 0)</f>
        <v>0</v>
      </c>
      <c r="B130" s="1"/>
      <c r="C130" s="18"/>
      <c r="D130" s="15">
        <f>D128+1</f>
        <v>7</v>
      </c>
      <c r="E130" s="5" t="s">
        <v>24</v>
      </c>
      <c r="I130" s="227"/>
      <c r="J130" s="227"/>
      <c r="K130" s="227"/>
      <c r="L130" s="227"/>
      <c r="M130" s="227"/>
      <c r="N130" s="27"/>
      <c r="O130" s="27"/>
      <c r="P130" s="27"/>
      <c r="Q130" s="27"/>
      <c r="R130" s="27"/>
      <c r="S130" s="27"/>
      <c r="T130" s="27"/>
      <c r="U130" s="27"/>
      <c r="V130" s="27"/>
      <c r="W130" s="27"/>
      <c r="X130" s="27"/>
      <c r="Y130" s="27"/>
      <c r="Z130" s="17"/>
    </row>
    <row r="131" spans="1:26" ht="20.100000000000001" customHeight="1" x14ac:dyDescent="0.15">
      <c r="A131" s="1"/>
      <c r="B131" s="1"/>
      <c r="C131" s="19"/>
      <c r="D131" s="16"/>
      <c r="E131" s="16"/>
      <c r="F131" s="16"/>
      <c r="G131" s="16"/>
      <c r="H131" s="16"/>
      <c r="I131" s="43"/>
      <c r="J131" s="109" t="s">
        <v>40</v>
      </c>
      <c r="K131" s="27"/>
      <c r="L131" s="27"/>
      <c r="M131" s="27"/>
      <c r="N131" s="27"/>
      <c r="O131" s="27"/>
      <c r="P131" s="27"/>
      <c r="Q131" s="27"/>
      <c r="R131" s="27"/>
      <c r="S131" s="27"/>
      <c r="T131" s="27"/>
      <c r="U131" s="27"/>
      <c r="V131" s="27"/>
      <c r="W131" s="27"/>
      <c r="X131" s="27"/>
      <c r="Y131" s="27"/>
      <c r="Z131" s="17"/>
    </row>
    <row r="132" spans="1:26" ht="39.950000000000003" customHeight="1" x14ac:dyDescent="0.15">
      <c r="A132" s="1">
        <f>IF(AND(TRIM($I132)&lt;&gt;"", NOT(IFERROR(SEARCH("@",$I132),0)&gt;0)), 1001, 0)</f>
        <v>0</v>
      </c>
      <c r="B132" s="1"/>
      <c r="C132" s="18"/>
      <c r="D132" s="15">
        <f>D130+1</f>
        <v>8</v>
      </c>
      <c r="E132" s="5" t="s">
        <v>25</v>
      </c>
      <c r="I132" s="227"/>
      <c r="J132" s="227"/>
      <c r="K132" s="227"/>
      <c r="L132" s="227"/>
      <c r="M132" s="227"/>
      <c r="N132" s="227"/>
      <c r="O132" s="227"/>
      <c r="P132" s="227"/>
      <c r="Q132" s="230"/>
      <c r="R132" s="227"/>
      <c r="S132" s="227"/>
      <c r="T132" s="227"/>
      <c r="U132" s="227"/>
      <c r="V132" s="227"/>
      <c r="W132" s="227"/>
      <c r="X132" s="227"/>
      <c r="Y132" s="227"/>
      <c r="Z132" s="17"/>
    </row>
    <row r="133" spans="1:26" ht="20.100000000000001" customHeight="1" x14ac:dyDescent="0.15">
      <c r="A133" s="1"/>
      <c r="B133" s="1"/>
      <c r="C133" s="19"/>
      <c r="D133" s="16"/>
      <c r="E133" s="16"/>
      <c r="F133" s="16"/>
      <c r="G133" s="16"/>
      <c r="H133" s="16"/>
      <c r="I133" s="43"/>
      <c r="J133" s="116" t="s">
        <v>581</v>
      </c>
      <c r="K133" s="60"/>
      <c r="L133" s="27"/>
      <c r="M133" s="27"/>
      <c r="N133" s="27"/>
      <c r="O133" s="27"/>
      <c r="P133" s="27"/>
      <c r="Q133" s="61"/>
      <c r="R133" s="27"/>
      <c r="S133" s="27"/>
      <c r="T133" s="27"/>
      <c r="U133" s="27"/>
      <c r="V133" s="27"/>
      <c r="W133" s="27"/>
      <c r="X133" s="27"/>
      <c r="Y133" s="27"/>
      <c r="Z133" s="17"/>
    </row>
    <row r="134" spans="1:26" ht="20.100000000000001" customHeight="1" x14ac:dyDescent="0.15">
      <c r="A134" s="1"/>
      <c r="B134" s="1"/>
      <c r="C134" s="52"/>
      <c r="D134" s="53"/>
      <c r="E134" s="53"/>
      <c r="F134" s="53"/>
      <c r="G134" s="53"/>
      <c r="H134" s="53"/>
      <c r="I134" s="55"/>
      <c r="J134" s="54"/>
      <c r="K134" s="55"/>
      <c r="L134" s="54"/>
      <c r="M134" s="54"/>
      <c r="N134" s="54"/>
      <c r="O134" s="54"/>
      <c r="P134" s="54"/>
      <c r="Q134" s="70"/>
      <c r="R134" s="54"/>
      <c r="S134" s="54"/>
      <c r="T134" s="54"/>
      <c r="U134" s="54"/>
      <c r="V134" s="54"/>
      <c r="W134" s="54"/>
      <c r="X134" s="54"/>
      <c r="Y134" s="54"/>
      <c r="Z134" s="56"/>
    </row>
    <row r="135" spans="1:26" ht="20.100000000000001" customHeight="1" x14ac:dyDescent="0.15">
      <c r="A135" s="1"/>
      <c r="B135" s="1"/>
      <c r="C135" s="16"/>
      <c r="D135" s="16"/>
      <c r="E135" s="16"/>
      <c r="F135" s="16"/>
      <c r="G135" s="16"/>
      <c r="H135" s="16"/>
      <c r="I135" s="20"/>
      <c r="J135" s="20"/>
      <c r="K135" s="20"/>
      <c r="L135" s="20"/>
      <c r="M135" s="20"/>
      <c r="N135" s="20"/>
      <c r="O135" s="20"/>
      <c r="P135" s="20"/>
      <c r="Q135" s="71"/>
      <c r="R135" s="20"/>
      <c r="S135" s="20"/>
      <c r="T135" s="20"/>
      <c r="U135" s="20"/>
      <c r="V135" s="20"/>
      <c r="W135" s="20"/>
      <c r="X135" s="20"/>
      <c r="Y135" s="20"/>
      <c r="Z135" s="16"/>
    </row>
    <row r="136" spans="1:26" ht="15.75" hidden="1" customHeight="1" x14ac:dyDescent="0.15">
      <c r="A136" s="1"/>
      <c r="B136" s="1"/>
      <c r="C136" s="16"/>
      <c r="D136" s="16"/>
      <c r="E136" s="16"/>
      <c r="F136" s="16"/>
      <c r="G136" s="16"/>
      <c r="H136" s="16"/>
      <c r="I136" s="20"/>
      <c r="J136" s="20"/>
      <c r="K136" s="20"/>
      <c r="L136" s="20"/>
      <c r="M136" s="20"/>
      <c r="N136" s="20"/>
      <c r="O136" s="20"/>
      <c r="P136" s="20"/>
      <c r="Q136" s="71"/>
      <c r="R136" s="20"/>
      <c r="S136" s="20"/>
      <c r="T136" s="20"/>
      <c r="U136" s="20"/>
      <c r="V136" s="20"/>
      <c r="W136" s="20"/>
      <c r="X136" s="20"/>
      <c r="Y136" s="20"/>
      <c r="Z136" s="16"/>
    </row>
    <row r="137" spans="1:26" ht="15.75" hidden="1" customHeight="1" x14ac:dyDescent="0.15">
      <c r="A137" s="1"/>
      <c r="B137" s="1"/>
      <c r="C137" s="16"/>
      <c r="D137" s="16"/>
      <c r="E137" s="16"/>
      <c r="F137" s="16"/>
      <c r="G137" s="16"/>
      <c r="H137" s="16"/>
      <c r="I137" s="20"/>
      <c r="J137" s="20"/>
      <c r="K137" s="20"/>
      <c r="L137" s="20"/>
      <c r="M137" s="20"/>
      <c r="N137" s="20"/>
      <c r="O137" s="20"/>
      <c r="P137" s="20"/>
      <c r="Q137" s="71"/>
      <c r="R137" s="20"/>
      <c r="S137" s="20"/>
      <c r="T137" s="20"/>
      <c r="U137" s="20"/>
      <c r="V137" s="20"/>
      <c r="W137" s="20"/>
      <c r="X137" s="20"/>
      <c r="Y137" s="20"/>
      <c r="Z137" s="16"/>
    </row>
    <row r="138" spans="1:26" ht="15.75" hidden="1" customHeight="1" x14ac:dyDescent="0.15">
      <c r="A138" s="1"/>
      <c r="B138" s="1"/>
      <c r="C138" s="16"/>
      <c r="D138" s="16"/>
      <c r="E138" s="16"/>
      <c r="F138" s="16"/>
      <c r="G138" s="16"/>
      <c r="H138" s="16"/>
      <c r="I138" s="20"/>
      <c r="J138" s="20"/>
      <c r="K138" s="20"/>
      <c r="L138" s="20"/>
      <c r="M138" s="20"/>
      <c r="N138" s="20"/>
      <c r="O138" s="20"/>
      <c r="P138" s="20"/>
      <c r="Q138" s="71"/>
      <c r="R138" s="20"/>
      <c r="S138" s="20"/>
      <c r="T138" s="20"/>
      <c r="U138" s="20"/>
      <c r="V138" s="20"/>
      <c r="W138" s="20"/>
      <c r="X138" s="20"/>
      <c r="Y138" s="20"/>
      <c r="Z138" s="16"/>
    </row>
    <row r="139" spans="1:26" ht="15.75" hidden="1" customHeight="1" x14ac:dyDescent="0.15">
      <c r="A139" s="1"/>
      <c r="B139" s="1"/>
      <c r="C139" s="16"/>
      <c r="D139" s="16"/>
      <c r="E139" s="16"/>
      <c r="F139" s="16"/>
      <c r="G139" s="16"/>
      <c r="H139" s="16"/>
      <c r="I139" s="20"/>
      <c r="J139" s="20"/>
      <c r="K139" s="20"/>
      <c r="L139" s="20"/>
      <c r="M139" s="20"/>
      <c r="N139" s="20"/>
      <c r="O139" s="20"/>
      <c r="P139" s="20"/>
      <c r="Q139" s="71"/>
      <c r="R139" s="20"/>
      <c r="S139" s="20"/>
      <c r="T139" s="20"/>
      <c r="U139" s="20"/>
      <c r="V139" s="20"/>
      <c r="W139" s="20"/>
      <c r="X139" s="20"/>
      <c r="Y139" s="20"/>
      <c r="Z139" s="16"/>
    </row>
    <row r="140" spans="1:26" ht="15.75" hidden="1" customHeight="1" x14ac:dyDescent="0.15">
      <c r="A140" s="1"/>
      <c r="B140" s="1"/>
      <c r="C140" s="16"/>
      <c r="D140" s="16"/>
      <c r="E140" s="16"/>
      <c r="F140" s="16"/>
      <c r="G140" s="16"/>
      <c r="H140" s="16"/>
      <c r="I140" s="20"/>
      <c r="J140" s="20"/>
      <c r="K140" s="20"/>
      <c r="L140" s="20"/>
      <c r="M140" s="20"/>
      <c r="N140" s="20"/>
      <c r="O140" s="20"/>
      <c r="P140" s="20"/>
      <c r="Q140" s="71"/>
      <c r="R140" s="20"/>
      <c r="S140" s="20"/>
      <c r="T140" s="20"/>
      <c r="U140" s="20"/>
      <c r="V140" s="20"/>
      <c r="W140" s="20"/>
      <c r="X140" s="20"/>
      <c r="Y140" s="20"/>
      <c r="Z140" s="16"/>
    </row>
    <row r="141" spans="1:26" ht="15.75" hidden="1" customHeight="1" x14ac:dyDescent="0.15">
      <c r="A141" s="1"/>
      <c r="B141" s="1"/>
      <c r="C141" s="16"/>
      <c r="D141" s="16"/>
      <c r="E141" s="16"/>
      <c r="F141" s="16"/>
      <c r="G141" s="16"/>
      <c r="H141" s="16"/>
      <c r="I141" s="20"/>
      <c r="J141" s="20"/>
      <c r="K141" s="20"/>
      <c r="L141" s="20"/>
      <c r="M141" s="20"/>
      <c r="N141" s="20"/>
      <c r="O141" s="20"/>
      <c r="P141" s="20"/>
      <c r="Q141" s="71"/>
      <c r="R141" s="20"/>
      <c r="S141" s="20"/>
      <c r="T141" s="20"/>
      <c r="U141" s="20"/>
      <c r="V141" s="20"/>
      <c r="W141" s="20"/>
      <c r="X141" s="20"/>
      <c r="Y141" s="20"/>
      <c r="Z141" s="16"/>
    </row>
    <row r="142" spans="1:26" ht="15.75" hidden="1" customHeight="1" x14ac:dyDescent="0.15">
      <c r="A142" s="1"/>
      <c r="B142" s="1"/>
      <c r="C142" s="16"/>
      <c r="D142" s="16"/>
      <c r="E142" s="16"/>
      <c r="F142" s="16"/>
      <c r="G142" s="16"/>
      <c r="H142" s="16"/>
      <c r="I142" s="20"/>
      <c r="J142" s="20"/>
      <c r="K142" s="20"/>
      <c r="L142" s="20"/>
      <c r="M142" s="20"/>
      <c r="N142" s="20"/>
      <c r="O142" s="20"/>
      <c r="P142" s="20"/>
      <c r="Q142" s="71"/>
      <c r="R142" s="20"/>
      <c r="S142" s="20"/>
      <c r="T142" s="20"/>
      <c r="U142" s="20"/>
      <c r="V142" s="20"/>
      <c r="W142" s="20"/>
      <c r="X142" s="20"/>
      <c r="Y142" s="20"/>
      <c r="Z142" s="16"/>
    </row>
    <row r="143" spans="1:26" ht="15.75" hidden="1" customHeight="1" x14ac:dyDescent="0.15">
      <c r="A143" s="1"/>
      <c r="B143" s="1"/>
      <c r="C143" s="16"/>
      <c r="D143" s="16"/>
      <c r="E143" s="16"/>
      <c r="F143" s="16"/>
      <c r="G143" s="16"/>
      <c r="H143" s="16"/>
      <c r="I143" s="20"/>
      <c r="J143" s="20"/>
      <c r="K143" s="20"/>
      <c r="L143" s="20"/>
      <c r="M143" s="20"/>
      <c r="N143" s="20"/>
      <c r="O143" s="20"/>
      <c r="P143" s="20"/>
      <c r="Q143" s="71"/>
      <c r="R143" s="20"/>
      <c r="S143" s="20"/>
      <c r="T143" s="20"/>
      <c r="U143" s="20"/>
      <c r="V143" s="20"/>
      <c r="W143" s="20"/>
      <c r="X143" s="20"/>
      <c r="Y143" s="20"/>
      <c r="Z143" s="16"/>
    </row>
    <row r="144" spans="1:26" ht="15.75" hidden="1" customHeight="1" x14ac:dyDescent="0.15">
      <c r="A144" s="1"/>
      <c r="B144" s="1"/>
      <c r="C144" s="16"/>
      <c r="D144" s="16"/>
      <c r="E144" s="16"/>
      <c r="F144" s="16"/>
      <c r="G144" s="16"/>
      <c r="H144" s="16"/>
      <c r="I144" s="20"/>
      <c r="J144" s="20"/>
      <c r="K144" s="20"/>
      <c r="L144" s="20"/>
      <c r="M144" s="20"/>
      <c r="N144" s="20"/>
      <c r="O144" s="20"/>
      <c r="P144" s="20"/>
      <c r="Q144" s="71"/>
      <c r="R144" s="20"/>
      <c r="S144" s="20"/>
      <c r="T144" s="20"/>
      <c r="U144" s="20"/>
      <c r="V144" s="20"/>
      <c r="W144" s="20"/>
      <c r="X144" s="20"/>
      <c r="Y144" s="20"/>
      <c r="Z144" s="16"/>
    </row>
    <row r="145" spans="1:26" ht="15.75" hidden="1" customHeight="1" x14ac:dyDescent="0.15">
      <c r="A145" s="1"/>
      <c r="B145" s="1"/>
      <c r="C145" s="16"/>
      <c r="D145" s="16"/>
      <c r="E145" s="16"/>
      <c r="F145" s="16"/>
      <c r="G145" s="16"/>
      <c r="H145" s="16"/>
      <c r="I145" s="20"/>
      <c r="J145" s="20"/>
      <c r="K145" s="20"/>
      <c r="L145" s="20"/>
      <c r="M145" s="20"/>
      <c r="N145" s="20"/>
      <c r="O145" s="20"/>
      <c r="P145" s="20"/>
      <c r="Q145" s="71"/>
      <c r="R145" s="20"/>
      <c r="S145" s="20"/>
      <c r="T145" s="20"/>
      <c r="U145" s="20"/>
      <c r="V145" s="20"/>
      <c r="W145" s="20"/>
      <c r="X145" s="20"/>
      <c r="Y145" s="20"/>
      <c r="Z145" s="16"/>
    </row>
    <row r="146" spans="1:26" ht="15.75" hidden="1" customHeight="1" x14ac:dyDescent="0.15">
      <c r="A146" s="1"/>
      <c r="B146" s="1"/>
      <c r="C146" s="16"/>
      <c r="D146" s="16"/>
      <c r="E146" s="16"/>
      <c r="F146" s="16"/>
      <c r="G146" s="16"/>
      <c r="H146" s="16"/>
      <c r="I146" s="20"/>
      <c r="J146" s="20"/>
      <c r="K146" s="20"/>
      <c r="L146" s="20"/>
      <c r="M146" s="20"/>
      <c r="N146" s="20"/>
      <c r="O146" s="20"/>
      <c r="P146" s="20"/>
      <c r="Q146" s="71"/>
      <c r="R146" s="20"/>
      <c r="S146" s="20"/>
      <c r="T146" s="20"/>
      <c r="U146" s="20"/>
      <c r="V146" s="20"/>
      <c r="W146" s="20"/>
      <c r="X146" s="20"/>
      <c r="Y146" s="20"/>
      <c r="Z146" s="16"/>
    </row>
    <row r="147" spans="1:26" ht="15.75" hidden="1" customHeight="1" x14ac:dyDescent="0.15">
      <c r="A147" s="1"/>
      <c r="B147" s="1"/>
      <c r="C147" s="16"/>
      <c r="D147" s="16"/>
      <c r="E147" s="16"/>
      <c r="F147" s="16"/>
      <c r="G147" s="16"/>
      <c r="H147" s="16"/>
      <c r="I147" s="20"/>
      <c r="J147" s="20"/>
      <c r="K147" s="20"/>
      <c r="L147" s="20"/>
      <c r="M147" s="20"/>
      <c r="N147" s="20"/>
      <c r="O147" s="20"/>
      <c r="P147" s="20"/>
      <c r="Q147" s="71"/>
      <c r="R147" s="20"/>
      <c r="S147" s="20"/>
      <c r="T147" s="20"/>
      <c r="U147" s="20"/>
      <c r="V147" s="20"/>
      <c r="W147" s="20"/>
      <c r="X147" s="20"/>
      <c r="Y147" s="20"/>
      <c r="Z147" s="16"/>
    </row>
    <row r="148" spans="1:26" ht="15.75" hidden="1" customHeight="1" x14ac:dyDescent="0.15">
      <c r="A148" s="1"/>
      <c r="B148" s="1"/>
      <c r="C148" s="16"/>
      <c r="D148" s="16"/>
      <c r="E148" s="16"/>
      <c r="F148" s="16"/>
      <c r="G148" s="16"/>
      <c r="H148" s="16"/>
      <c r="I148" s="20"/>
      <c r="J148" s="20"/>
      <c r="K148" s="20"/>
      <c r="L148" s="20"/>
      <c r="M148" s="20"/>
      <c r="N148" s="20"/>
      <c r="O148" s="20"/>
      <c r="P148" s="20"/>
      <c r="Q148" s="71"/>
      <c r="R148" s="20"/>
      <c r="S148" s="20"/>
      <c r="T148" s="20"/>
      <c r="U148" s="20"/>
      <c r="V148" s="20"/>
      <c r="W148" s="20"/>
      <c r="X148" s="20"/>
      <c r="Y148" s="20"/>
      <c r="Z148" s="16"/>
    </row>
    <row r="149" spans="1:26" ht="15.75" hidden="1" customHeight="1" x14ac:dyDescent="0.15">
      <c r="A149" s="1"/>
      <c r="B149" s="1"/>
      <c r="C149" s="16"/>
      <c r="D149" s="16"/>
      <c r="E149" s="16"/>
      <c r="F149" s="16"/>
      <c r="G149" s="16"/>
      <c r="H149" s="16"/>
      <c r="I149" s="20"/>
      <c r="J149" s="20"/>
      <c r="K149" s="20"/>
      <c r="L149" s="20"/>
      <c r="M149" s="20"/>
      <c r="N149" s="20"/>
      <c r="O149" s="20"/>
      <c r="P149" s="20"/>
      <c r="Q149" s="71"/>
      <c r="R149" s="20"/>
      <c r="S149" s="20"/>
      <c r="T149" s="20"/>
      <c r="U149" s="20"/>
      <c r="V149" s="20"/>
      <c r="W149" s="20"/>
      <c r="X149" s="20"/>
      <c r="Y149" s="20"/>
      <c r="Z149" s="16"/>
    </row>
    <row r="150" spans="1:26" ht="15.75" hidden="1" customHeight="1" x14ac:dyDescent="0.15">
      <c r="A150" s="1"/>
      <c r="B150" s="1"/>
      <c r="C150" s="16"/>
      <c r="D150" s="16"/>
      <c r="E150" s="16"/>
      <c r="F150" s="16"/>
      <c r="G150" s="16"/>
      <c r="H150" s="16"/>
      <c r="I150" s="20"/>
      <c r="J150" s="20"/>
      <c r="K150" s="20"/>
      <c r="L150" s="20"/>
      <c r="M150" s="20"/>
      <c r="N150" s="20"/>
      <c r="O150" s="20"/>
      <c r="P150" s="20"/>
      <c r="Q150" s="71"/>
      <c r="R150" s="20"/>
      <c r="S150" s="20"/>
      <c r="T150" s="20"/>
      <c r="U150" s="20"/>
      <c r="V150" s="20"/>
      <c r="W150" s="20"/>
      <c r="X150" s="20"/>
      <c r="Y150" s="20"/>
      <c r="Z150" s="16"/>
    </row>
    <row r="151" spans="1:26" ht="15.75" hidden="1" customHeight="1" x14ac:dyDescent="0.15">
      <c r="A151" s="1"/>
      <c r="B151" s="1"/>
      <c r="C151" s="16"/>
      <c r="D151" s="16"/>
      <c r="E151" s="16"/>
      <c r="F151" s="16"/>
      <c r="G151" s="16"/>
      <c r="H151" s="16"/>
      <c r="I151" s="20"/>
      <c r="J151" s="20"/>
      <c r="K151" s="20"/>
      <c r="L151" s="20"/>
      <c r="M151" s="20"/>
      <c r="N151" s="20"/>
      <c r="O151" s="20"/>
      <c r="P151" s="20"/>
      <c r="Q151" s="71"/>
      <c r="R151" s="20"/>
      <c r="S151" s="20"/>
      <c r="T151" s="20"/>
      <c r="U151" s="20"/>
      <c r="V151" s="20"/>
      <c r="W151" s="20"/>
      <c r="X151" s="20"/>
      <c r="Y151" s="20"/>
      <c r="Z151" s="16"/>
    </row>
    <row r="152" spans="1:26" ht="15.75" hidden="1" customHeight="1" x14ac:dyDescent="0.15">
      <c r="A152" s="1"/>
      <c r="B152" s="1"/>
      <c r="C152" s="16"/>
      <c r="D152" s="16"/>
      <c r="E152" s="16"/>
      <c r="F152" s="16"/>
      <c r="G152" s="16"/>
      <c r="H152" s="16"/>
      <c r="I152" s="20"/>
      <c r="J152" s="20"/>
      <c r="K152" s="20"/>
      <c r="L152" s="20"/>
      <c r="M152" s="20"/>
      <c r="N152" s="20"/>
      <c r="O152" s="20"/>
      <c r="P152" s="20"/>
      <c r="Q152" s="71"/>
      <c r="R152" s="20"/>
      <c r="S152" s="20"/>
      <c r="T152" s="20"/>
      <c r="U152" s="20"/>
      <c r="V152" s="20"/>
      <c r="W152" s="20"/>
      <c r="X152" s="20"/>
      <c r="Y152" s="20"/>
      <c r="Z152" s="16"/>
    </row>
    <row r="153" spans="1:26" ht="15.75" hidden="1" customHeight="1" x14ac:dyDescent="0.15">
      <c r="A153" s="1"/>
      <c r="B153" s="1"/>
      <c r="C153" s="16"/>
      <c r="D153" s="16"/>
      <c r="E153" s="16"/>
      <c r="F153" s="16"/>
      <c r="G153" s="16"/>
      <c r="H153" s="16"/>
      <c r="I153" s="20"/>
      <c r="J153" s="20"/>
      <c r="K153" s="20"/>
      <c r="L153" s="20"/>
      <c r="M153" s="20"/>
      <c r="N153" s="20"/>
      <c r="O153" s="20"/>
      <c r="P153" s="20"/>
      <c r="Q153" s="71"/>
      <c r="R153" s="20"/>
      <c r="S153" s="20"/>
      <c r="T153" s="20"/>
      <c r="U153" s="20"/>
      <c r="V153" s="20"/>
      <c r="W153" s="20"/>
      <c r="X153" s="20"/>
      <c r="Y153" s="20"/>
      <c r="Z153" s="16"/>
    </row>
    <row r="154" spans="1:26" ht="15.75" hidden="1" customHeight="1" x14ac:dyDescent="0.15">
      <c r="A154" s="1"/>
      <c r="B154" s="1"/>
      <c r="C154" s="16"/>
      <c r="D154" s="16"/>
      <c r="E154" s="16"/>
      <c r="F154" s="16"/>
      <c r="G154" s="16"/>
      <c r="H154" s="16"/>
      <c r="I154" s="20"/>
      <c r="J154" s="20"/>
      <c r="K154" s="20"/>
      <c r="L154" s="20"/>
      <c r="M154" s="20"/>
      <c r="N154" s="20"/>
      <c r="O154" s="20"/>
      <c r="P154" s="20"/>
      <c r="Q154" s="71"/>
      <c r="R154" s="20"/>
      <c r="S154" s="20"/>
      <c r="T154" s="20"/>
      <c r="U154" s="20"/>
      <c r="V154" s="20"/>
      <c r="W154" s="20"/>
      <c r="X154" s="20"/>
      <c r="Y154" s="20"/>
      <c r="Z154" s="16"/>
    </row>
    <row r="155" spans="1:26" ht="20.100000000000001" customHeight="1" x14ac:dyDescent="0.15">
      <c r="A155" s="1"/>
      <c r="B155" s="1"/>
      <c r="C155" s="16"/>
      <c r="D155" s="16"/>
      <c r="E155" s="16"/>
      <c r="F155" s="16"/>
      <c r="G155" s="16"/>
      <c r="H155" s="16"/>
      <c r="I155" s="20"/>
      <c r="J155" s="16"/>
      <c r="K155" s="16"/>
      <c r="L155" s="16"/>
      <c r="M155" s="16"/>
      <c r="N155" s="16"/>
      <c r="O155" s="16"/>
      <c r="P155" s="16"/>
      <c r="Q155" s="72"/>
      <c r="R155" s="16"/>
      <c r="S155" s="16"/>
      <c r="T155" s="16"/>
      <c r="U155" s="16"/>
      <c r="V155" s="16"/>
      <c r="W155" s="16"/>
      <c r="X155" s="16"/>
      <c r="Y155" s="16"/>
      <c r="Z155" s="16"/>
    </row>
    <row r="156" spans="1:26" ht="20.100000000000001" customHeight="1" x14ac:dyDescent="0.15">
      <c r="A156" s="1"/>
      <c r="B156" s="1"/>
      <c r="C156" s="223" t="s">
        <v>41</v>
      </c>
      <c r="D156" s="224"/>
      <c r="E156" s="224"/>
      <c r="F156" s="224"/>
      <c r="G156" s="224"/>
      <c r="H156" s="225"/>
      <c r="I156" s="8"/>
      <c r="K156" s="8"/>
    </row>
    <row r="157" spans="1:26" ht="20.100000000000001" customHeight="1" x14ac:dyDescent="0.15">
      <c r="A157" s="1"/>
      <c r="B157" s="1"/>
      <c r="C157" s="12"/>
      <c r="D157" s="23"/>
      <c r="E157" s="23"/>
      <c r="F157" s="23"/>
      <c r="G157" s="23"/>
      <c r="H157" s="23"/>
      <c r="I157" s="13"/>
      <c r="J157" s="13"/>
      <c r="K157" s="13"/>
      <c r="L157" s="13"/>
      <c r="M157" s="13"/>
      <c r="N157" s="13"/>
      <c r="O157" s="13"/>
      <c r="P157" s="13"/>
      <c r="Q157" s="13"/>
      <c r="R157" s="13"/>
      <c r="S157" s="13"/>
      <c r="T157" s="13"/>
      <c r="U157" s="13"/>
      <c r="V157" s="13"/>
      <c r="W157" s="13"/>
      <c r="X157" s="13"/>
      <c r="Y157" s="13"/>
      <c r="Z157" s="14"/>
    </row>
    <row r="158" spans="1:26" ht="20.100000000000001" customHeight="1" x14ac:dyDescent="0.15">
      <c r="A158" s="1"/>
      <c r="B158" s="1"/>
      <c r="C158" s="12"/>
      <c r="D158" s="73" t="s">
        <v>42</v>
      </c>
      <c r="E158" s="58"/>
      <c r="F158" s="58"/>
      <c r="G158" s="58"/>
      <c r="H158" s="58"/>
      <c r="I158" s="58"/>
      <c r="J158" s="58"/>
      <c r="K158" s="58"/>
      <c r="L158" s="58"/>
      <c r="M158" s="58"/>
      <c r="N158" s="58"/>
      <c r="O158" s="58"/>
      <c r="P158" s="58"/>
      <c r="Q158" s="58"/>
      <c r="R158" s="58"/>
      <c r="S158" s="58"/>
      <c r="T158" s="58"/>
      <c r="U158" s="58"/>
      <c r="V158" s="58"/>
      <c r="W158" s="58"/>
      <c r="X158" s="27"/>
      <c r="Y158" s="16"/>
      <c r="Z158" s="17"/>
    </row>
    <row r="159" spans="1:26" ht="39.950000000000003" customHeight="1" x14ac:dyDescent="0.15">
      <c r="A159" s="1">
        <f>IF(AND($I159&lt;&gt;"しない", $I159&lt;&gt;"する"), 1001, 0)</f>
        <v>1001</v>
      </c>
      <c r="B159" s="1"/>
      <c r="C159" s="18"/>
      <c r="D159" s="15">
        <v>1</v>
      </c>
      <c r="E159" s="16" t="s">
        <v>43</v>
      </c>
      <c r="F159" s="16"/>
      <c r="G159" s="16"/>
      <c r="H159" s="16"/>
      <c r="I159" s="227"/>
      <c r="J159" s="228"/>
      <c r="K159" s="228"/>
      <c r="L159" s="228"/>
      <c r="M159" s="228"/>
      <c r="N159" s="16"/>
      <c r="O159" s="16"/>
      <c r="P159" s="16"/>
      <c r="Q159" s="16"/>
      <c r="R159" s="16"/>
      <c r="S159" s="16"/>
      <c r="T159" s="16"/>
      <c r="U159" s="16"/>
      <c r="Z159" s="25"/>
    </row>
    <row r="160" spans="1:26" ht="20.100000000000001" customHeight="1" x14ac:dyDescent="0.15">
      <c r="A160" s="1"/>
      <c r="B160" s="1"/>
      <c r="C160" s="19"/>
      <c r="D160" s="16"/>
      <c r="E160" s="16"/>
      <c r="F160" s="16"/>
      <c r="G160" s="16"/>
      <c r="H160" s="16"/>
      <c r="I160" s="74"/>
      <c r="J160" s="109" t="s">
        <v>5</v>
      </c>
      <c r="K160" s="109"/>
      <c r="L160" s="109"/>
      <c r="M160" s="109"/>
      <c r="N160" s="109"/>
      <c r="O160" s="109"/>
      <c r="P160" s="109"/>
      <c r="Q160" s="109"/>
      <c r="R160" s="109"/>
      <c r="S160" s="109"/>
      <c r="T160" s="109"/>
      <c r="U160" s="16"/>
      <c r="Z160" s="25"/>
    </row>
    <row r="161" spans="1:26" ht="39.950000000000003" customHeight="1" x14ac:dyDescent="0.15">
      <c r="A161" s="1">
        <f>IF(AND($I159="する",OR(TRIM($I161)="", NOT(OR(IFERROR(SEARCH(" ",$I161),0)&gt;0, IFERROR(SEARCH("　",$I161),0)&gt;0)))), 1001, 0)</f>
        <v>0</v>
      </c>
      <c r="B161" s="1"/>
      <c r="C161" s="18"/>
      <c r="D161" s="15">
        <v>2</v>
      </c>
      <c r="E161" s="5" t="s">
        <v>37</v>
      </c>
      <c r="I161" s="227"/>
      <c r="J161" s="227"/>
      <c r="K161" s="227"/>
      <c r="L161" s="227"/>
      <c r="M161" s="227"/>
      <c r="N161" s="227"/>
      <c r="O161" s="227"/>
      <c r="P161" s="227"/>
      <c r="Q161" s="227"/>
      <c r="R161" s="227"/>
      <c r="S161" s="227"/>
      <c r="T161" s="227"/>
      <c r="U161" s="227"/>
      <c r="V161" s="227"/>
      <c r="W161" s="227"/>
      <c r="X161" s="227"/>
      <c r="Y161" s="227"/>
      <c r="Z161" s="17"/>
    </row>
    <row r="162" spans="1:26" ht="20.100000000000001" customHeight="1" x14ac:dyDescent="0.15">
      <c r="A162" s="1"/>
      <c r="B162" s="1"/>
      <c r="C162" s="18"/>
      <c r="D162" s="15"/>
      <c r="E162" s="16"/>
      <c r="F162" s="16"/>
      <c r="G162" s="16"/>
      <c r="H162" s="16"/>
      <c r="I162" s="46"/>
      <c r="J162" s="109" t="s">
        <v>17</v>
      </c>
      <c r="K162" s="109"/>
      <c r="L162" s="109"/>
      <c r="M162" s="109"/>
      <c r="N162" s="109"/>
      <c r="O162" s="109"/>
      <c r="P162" s="109"/>
      <c r="Q162" s="109"/>
      <c r="R162" s="109"/>
      <c r="S162" s="109"/>
      <c r="T162" s="109"/>
      <c r="U162" s="109"/>
      <c r="V162" s="109"/>
      <c r="W162" s="109"/>
      <c r="X162" s="109"/>
      <c r="Y162" s="109"/>
      <c r="Z162" s="17"/>
    </row>
    <row r="163" spans="1:26" ht="39.950000000000003" customHeight="1" x14ac:dyDescent="0.15">
      <c r="A163" s="1">
        <f>IF(AND($I159="する",OR(TRIM($I163)="", NOT(OR(IFERROR(SEARCH(" ",$I163),0)&gt;0, IFERROR(SEARCH("　",$I163),0)&gt;0)))), 1001, 0)</f>
        <v>0</v>
      </c>
      <c r="B163" s="1"/>
      <c r="C163" s="18"/>
      <c r="D163" s="15">
        <v>3</v>
      </c>
      <c r="E163" s="5" t="s">
        <v>38</v>
      </c>
      <c r="I163" s="227"/>
      <c r="J163" s="227"/>
      <c r="K163" s="227"/>
      <c r="L163" s="227"/>
      <c r="M163" s="227"/>
      <c r="N163" s="227"/>
      <c r="O163" s="227"/>
      <c r="P163" s="227"/>
      <c r="Q163" s="227"/>
      <c r="R163" s="227"/>
      <c r="S163" s="227"/>
      <c r="T163" s="227"/>
      <c r="U163" s="227"/>
      <c r="V163" s="227"/>
      <c r="W163" s="227"/>
      <c r="X163" s="227"/>
      <c r="Y163" s="227"/>
      <c r="Z163" s="17"/>
    </row>
    <row r="164" spans="1:26" ht="20.100000000000001" customHeight="1" x14ac:dyDescent="0.15">
      <c r="A164" s="1"/>
      <c r="B164" s="1"/>
      <c r="C164" s="19"/>
      <c r="D164" s="16"/>
      <c r="E164" s="16"/>
      <c r="F164" s="16"/>
      <c r="G164" s="16"/>
      <c r="H164" s="16"/>
      <c r="I164" s="46"/>
      <c r="J164" s="109" t="s">
        <v>19</v>
      </c>
      <c r="K164" s="109"/>
      <c r="L164" s="109"/>
      <c r="M164" s="109"/>
      <c r="N164" s="109"/>
      <c r="O164" s="109"/>
      <c r="P164" s="109"/>
      <c r="Q164" s="109"/>
      <c r="R164" s="109"/>
      <c r="S164" s="109"/>
      <c r="T164" s="109"/>
      <c r="U164" s="109"/>
      <c r="V164" s="109"/>
      <c r="W164" s="109"/>
      <c r="X164" s="109"/>
      <c r="Y164" s="109"/>
      <c r="Z164" s="17"/>
    </row>
    <row r="165" spans="1:26" ht="39.950000000000003" customHeight="1" x14ac:dyDescent="0.15">
      <c r="A165" s="1">
        <f>IF(AND($I159="する",OR(TRIM($I165)="", LEN($I165)&lt;&gt;8, NOT(ISNUMBER(VALUE(I165))), IFERROR(SEARCH("-", $I165),0)&gt;0)), 1001, 0)</f>
        <v>0</v>
      </c>
      <c r="B165" s="1"/>
      <c r="C165" s="18"/>
      <c r="D165" s="15">
        <v>4</v>
      </c>
      <c r="E165" s="5" t="s">
        <v>44</v>
      </c>
      <c r="I165" s="227"/>
      <c r="J165" s="227"/>
      <c r="K165" s="227"/>
      <c r="L165" s="227"/>
      <c r="M165" s="227"/>
      <c r="N165" s="16"/>
      <c r="O165" s="16"/>
      <c r="P165" s="16"/>
      <c r="Q165" s="16"/>
      <c r="R165" s="16"/>
      <c r="S165" s="16"/>
      <c r="T165" s="16"/>
      <c r="U165" s="16"/>
      <c r="V165" s="16"/>
      <c r="W165" s="16"/>
      <c r="X165" s="16"/>
      <c r="Y165" s="16"/>
      <c r="Z165" s="17"/>
    </row>
    <row r="166" spans="1:26" ht="20.100000000000001" customHeight="1" x14ac:dyDescent="0.15">
      <c r="A166" s="1"/>
      <c r="B166" s="1"/>
      <c r="C166" s="19"/>
      <c r="D166" s="16"/>
      <c r="E166" s="16"/>
      <c r="F166" s="16"/>
      <c r="G166" s="16"/>
      <c r="H166" s="16"/>
      <c r="I166" s="43"/>
      <c r="J166" s="109" t="s">
        <v>46</v>
      </c>
      <c r="K166" s="27"/>
      <c r="L166" s="27"/>
      <c r="M166" s="27"/>
      <c r="N166" s="27"/>
      <c r="O166" s="27"/>
      <c r="P166" s="27"/>
      <c r="Q166" s="27"/>
      <c r="R166" s="27"/>
      <c r="S166" s="27"/>
      <c r="T166" s="27"/>
      <c r="U166" s="27"/>
      <c r="V166" s="27"/>
      <c r="W166" s="27"/>
      <c r="X166" s="27"/>
      <c r="Y166" s="27"/>
      <c r="Z166" s="17"/>
    </row>
    <row r="167" spans="1:26" ht="39.950000000000003" customHeight="1" x14ac:dyDescent="0.15">
      <c r="A167" s="1">
        <f>IF(AND($I159="する",TRIM($I167)=""), 1001, 0)</f>
        <v>0</v>
      </c>
      <c r="B167" s="1"/>
      <c r="C167" s="18"/>
      <c r="D167" s="15">
        <v>5</v>
      </c>
      <c r="E167" s="5" t="s">
        <v>9</v>
      </c>
      <c r="I167" s="231"/>
      <c r="J167" s="232"/>
      <c r="K167" s="232"/>
      <c r="L167" s="232"/>
      <c r="M167" s="232"/>
      <c r="N167" s="16"/>
      <c r="O167" s="16"/>
      <c r="P167" s="16"/>
      <c r="Q167" s="16"/>
      <c r="R167" s="16"/>
      <c r="S167" s="16"/>
      <c r="T167" s="16"/>
      <c r="U167" s="16"/>
      <c r="V167" s="16"/>
      <c r="W167" s="16"/>
      <c r="X167" s="16"/>
      <c r="Y167" s="16"/>
      <c r="Z167" s="17"/>
    </row>
    <row r="168" spans="1:26" ht="20.100000000000001" customHeight="1" x14ac:dyDescent="0.15">
      <c r="A168" s="1"/>
      <c r="B168" s="1"/>
      <c r="C168" s="18"/>
      <c r="D168" s="15"/>
      <c r="E168" s="16"/>
      <c r="F168" s="16"/>
      <c r="G168" s="16"/>
      <c r="H168" s="16"/>
      <c r="I168" s="43"/>
      <c r="J168" s="109" t="s">
        <v>579</v>
      </c>
      <c r="K168" s="27"/>
      <c r="L168" s="27"/>
      <c r="M168" s="27"/>
      <c r="N168" s="27"/>
      <c r="O168" s="27"/>
      <c r="P168" s="27"/>
      <c r="Q168" s="27"/>
      <c r="R168" s="27"/>
      <c r="S168" s="27"/>
      <c r="T168" s="27"/>
      <c r="U168" s="27"/>
      <c r="V168" s="27"/>
      <c r="W168" s="27"/>
      <c r="X168" s="27"/>
      <c r="Y168" s="27"/>
      <c r="Z168" s="17"/>
    </row>
    <row r="169" spans="1:26" ht="39.950000000000003" customHeight="1" x14ac:dyDescent="0.15">
      <c r="A169" s="1">
        <f>IF(AND($I159="する",AND($I169&lt;&gt;"", OR(ISERROR(FIND("@"&amp;LEFT($I169,3)&amp;"@", 都道府県3))=FALSE, ISERROR(FIND("@"&amp;LEFT($I169,4)&amp;"@",都道府県4))=FALSE))=FALSE), 1001, 0)</f>
        <v>0</v>
      </c>
      <c r="B169" s="1"/>
      <c r="C169" s="18"/>
      <c r="D169" s="15">
        <v>6</v>
      </c>
      <c r="E169" s="5" t="s">
        <v>10</v>
      </c>
      <c r="I169" s="233"/>
      <c r="J169" s="233"/>
      <c r="K169" s="233"/>
      <c r="L169" s="233"/>
      <c r="M169" s="233"/>
      <c r="N169" s="233"/>
      <c r="O169" s="233"/>
      <c r="P169" s="233"/>
      <c r="Q169" s="234"/>
      <c r="R169" s="233"/>
      <c r="S169" s="233"/>
      <c r="T169" s="233"/>
      <c r="U169" s="233"/>
      <c r="V169" s="233"/>
      <c r="W169" s="233"/>
      <c r="X169" s="233"/>
      <c r="Y169" s="233"/>
      <c r="Z169" s="17"/>
    </row>
    <row r="170" spans="1:26" ht="20.100000000000001" customHeight="1" x14ac:dyDescent="0.15">
      <c r="A170" s="1"/>
      <c r="B170" s="1"/>
      <c r="C170" s="18"/>
      <c r="D170" s="15"/>
      <c r="E170" s="16"/>
      <c r="F170" s="16"/>
      <c r="G170" s="16"/>
      <c r="H170" s="16"/>
      <c r="I170" s="43"/>
      <c r="J170" s="109" t="s">
        <v>11</v>
      </c>
      <c r="K170" s="27"/>
      <c r="L170" s="27"/>
      <c r="M170" s="27"/>
      <c r="N170" s="27"/>
      <c r="O170" s="27"/>
      <c r="P170" s="27"/>
      <c r="Q170" s="27"/>
      <c r="R170" s="27"/>
      <c r="S170" s="27"/>
      <c r="T170" s="27"/>
      <c r="U170" s="27"/>
      <c r="V170" s="27"/>
      <c r="W170" s="27"/>
      <c r="X170" s="27"/>
      <c r="Y170" s="27"/>
      <c r="Z170" s="17"/>
    </row>
    <row r="171" spans="1:26" ht="39.950000000000003" customHeight="1" x14ac:dyDescent="0.15">
      <c r="A171" s="1">
        <f>IF(AND($I159="する",NOT(AND(TRIM($I171)&lt;&gt;"",ISNUMBER(VALUE(SUBSTITUTE($I171,"-",""))),IFERROR(SEARCH("-",$I171),0)&gt;0))), 1001, 0)</f>
        <v>0</v>
      </c>
      <c r="B171" s="1"/>
      <c r="C171" s="18"/>
      <c r="D171" s="15">
        <v>7</v>
      </c>
      <c r="E171" s="5" t="s">
        <v>20</v>
      </c>
      <c r="I171" s="227"/>
      <c r="J171" s="227"/>
      <c r="K171" s="227"/>
      <c r="L171" s="227"/>
      <c r="M171" s="227"/>
      <c r="Y171" s="27"/>
      <c r="Z171" s="17"/>
    </row>
    <row r="172" spans="1:26" ht="20.100000000000001" customHeight="1" x14ac:dyDescent="0.15">
      <c r="A172" s="1"/>
      <c r="B172" s="1"/>
      <c r="C172" s="19"/>
      <c r="D172" s="16"/>
      <c r="E172" s="16"/>
      <c r="F172" s="16"/>
      <c r="G172" s="16"/>
      <c r="H172" s="16"/>
      <c r="I172" s="43"/>
      <c r="J172" s="109" t="s">
        <v>23</v>
      </c>
      <c r="K172" s="27"/>
      <c r="L172" s="27"/>
      <c r="M172" s="27"/>
      <c r="N172" s="27"/>
      <c r="O172" s="27"/>
      <c r="P172" s="27"/>
      <c r="Q172" s="27"/>
      <c r="R172" s="27"/>
      <c r="S172" s="27"/>
      <c r="T172" s="27"/>
      <c r="U172" s="27"/>
      <c r="V172" s="27"/>
      <c r="W172" s="27"/>
      <c r="X172" s="27"/>
      <c r="Y172" s="27"/>
      <c r="Z172" s="17"/>
    </row>
    <row r="173" spans="1:26" ht="39.950000000000003" customHeight="1" x14ac:dyDescent="0.15">
      <c r="A173" s="1">
        <f>IF(AND($I159="する",AND(TRIM($I173)&lt;&gt;"",NOT(AND(ISNUMBER(VALUE(SUBSTITUTE($I173,"-",""))),IFERROR(SEARCH("-",$I173),0)&gt;0)))), 1001, 0)</f>
        <v>0</v>
      </c>
      <c r="B173" s="1"/>
      <c r="C173" s="18"/>
      <c r="D173" s="15">
        <v>8</v>
      </c>
      <c r="E173" s="5" t="s">
        <v>24</v>
      </c>
      <c r="I173" s="227"/>
      <c r="J173" s="227"/>
      <c r="K173" s="227"/>
      <c r="L173" s="227"/>
      <c r="M173" s="227"/>
      <c r="N173" s="27"/>
      <c r="O173" s="27"/>
      <c r="P173" s="27"/>
      <c r="Q173" s="27"/>
      <c r="R173" s="27"/>
      <c r="S173" s="27"/>
      <c r="T173" s="27"/>
      <c r="U173" s="27"/>
      <c r="V173" s="27"/>
      <c r="W173" s="27"/>
      <c r="X173" s="27"/>
      <c r="Y173" s="27"/>
      <c r="Z173" s="17"/>
    </row>
    <row r="174" spans="1:26" ht="20.100000000000001" customHeight="1" x14ac:dyDescent="0.15">
      <c r="A174" s="1"/>
      <c r="B174" s="1"/>
      <c r="C174" s="19"/>
      <c r="D174" s="16"/>
      <c r="E174" s="16"/>
      <c r="F174" s="16"/>
      <c r="G174" s="16"/>
      <c r="H174" s="16"/>
      <c r="I174" s="43"/>
      <c r="J174" s="109" t="s">
        <v>23</v>
      </c>
      <c r="K174" s="27"/>
      <c r="L174" s="27"/>
      <c r="M174" s="27"/>
      <c r="N174" s="27"/>
      <c r="O174" s="27"/>
      <c r="P174" s="27"/>
      <c r="Q174" s="27"/>
      <c r="R174" s="27"/>
      <c r="S174" s="27"/>
      <c r="T174" s="27"/>
      <c r="U174" s="27"/>
      <c r="V174" s="27"/>
      <c r="W174" s="27"/>
      <c r="X174" s="27"/>
      <c r="Y174" s="27"/>
      <c r="Z174" s="17"/>
    </row>
    <row r="175" spans="1:26" ht="39.950000000000003" customHeight="1" x14ac:dyDescent="0.15">
      <c r="A175" s="1">
        <f>IF(AND($I159="する",AND(TRIM($I175)&lt;&gt;"", NOT(IFERROR(SEARCH("@",$I175),0)&gt;0))), 1001, 0)</f>
        <v>0</v>
      </c>
      <c r="B175" s="1"/>
      <c r="C175" s="18"/>
      <c r="D175" s="15">
        <v>9</v>
      </c>
      <c r="E175" s="5" t="s">
        <v>25</v>
      </c>
      <c r="I175" s="227"/>
      <c r="J175" s="227"/>
      <c r="K175" s="227"/>
      <c r="L175" s="227"/>
      <c r="M175" s="227"/>
      <c r="N175" s="227"/>
      <c r="O175" s="227"/>
      <c r="P175" s="227"/>
      <c r="Q175" s="230"/>
      <c r="R175" s="227"/>
      <c r="S175" s="227"/>
      <c r="T175" s="227"/>
      <c r="U175" s="227"/>
      <c r="V175" s="227"/>
      <c r="W175" s="227"/>
      <c r="X175" s="227"/>
      <c r="Y175" s="227"/>
      <c r="Z175" s="17"/>
    </row>
    <row r="176" spans="1:26" ht="20.100000000000001" customHeight="1" x14ac:dyDescent="0.15">
      <c r="A176" s="1"/>
      <c r="B176" s="1"/>
      <c r="C176" s="19"/>
      <c r="D176" s="16"/>
      <c r="E176" s="16"/>
      <c r="F176" s="16"/>
      <c r="G176" s="16"/>
      <c r="H176" s="16"/>
      <c r="I176" s="43"/>
      <c r="J176" s="110" t="s">
        <v>582</v>
      </c>
      <c r="K176" s="60"/>
      <c r="L176" s="27"/>
      <c r="M176" s="27"/>
      <c r="N176" s="27"/>
      <c r="O176" s="27"/>
      <c r="P176" s="27"/>
      <c r="Q176" s="61"/>
      <c r="R176" s="27"/>
      <c r="S176" s="27"/>
      <c r="T176" s="27"/>
      <c r="U176" s="27"/>
      <c r="V176" s="27"/>
      <c r="W176" s="27"/>
      <c r="X176" s="27"/>
      <c r="Y176" s="27"/>
      <c r="Z176" s="17"/>
    </row>
    <row r="177" spans="1:27" ht="20.100000000000001" customHeight="1" x14ac:dyDescent="0.15">
      <c r="A177" s="1"/>
      <c r="B177" s="1"/>
      <c r="C177" s="52"/>
      <c r="D177" s="53"/>
      <c r="E177" s="53"/>
      <c r="F177" s="53"/>
      <c r="G177" s="53"/>
      <c r="H177" s="53"/>
      <c r="I177" s="54"/>
      <c r="J177" s="54"/>
      <c r="K177" s="55"/>
      <c r="L177" s="54"/>
      <c r="M177" s="54"/>
      <c r="N177" s="54"/>
      <c r="O177" s="54"/>
      <c r="P177" s="54"/>
      <c r="Q177" s="54"/>
      <c r="R177" s="54"/>
      <c r="S177" s="54"/>
      <c r="T177" s="54"/>
      <c r="U177" s="54"/>
      <c r="V177" s="54"/>
      <c r="W177" s="54"/>
      <c r="X177" s="54"/>
      <c r="Y177" s="75"/>
      <c r="Z177" s="56"/>
      <c r="AA177" s="66"/>
    </row>
    <row r="178" spans="1:27" ht="20.100000000000001" customHeight="1" x14ac:dyDescent="0.15">
      <c r="A178" s="1"/>
      <c r="B178" s="1"/>
      <c r="C178" s="16"/>
      <c r="D178" s="16"/>
      <c r="E178" s="16"/>
      <c r="F178" s="16"/>
      <c r="G178" s="16"/>
      <c r="H178" s="16"/>
      <c r="I178" s="20"/>
      <c r="J178" s="20"/>
      <c r="K178" s="20"/>
      <c r="L178" s="20"/>
      <c r="M178" s="20"/>
      <c r="N178" s="20"/>
      <c r="O178" s="20"/>
      <c r="P178" s="20"/>
      <c r="Q178" s="20"/>
      <c r="R178" s="20"/>
      <c r="S178" s="20"/>
      <c r="T178" s="20"/>
      <c r="U178" s="20"/>
      <c r="V178" s="20"/>
      <c r="W178" s="20"/>
      <c r="X178" s="20"/>
      <c r="Y178" s="76"/>
      <c r="Z178" s="16"/>
      <c r="AA178" s="66"/>
    </row>
    <row r="179" spans="1:27" ht="20.100000000000001" customHeight="1" x14ac:dyDescent="0.15">
      <c r="A179" s="1"/>
      <c r="B179" s="1"/>
      <c r="C179" s="16"/>
      <c r="D179" s="16"/>
      <c r="E179" s="16"/>
      <c r="F179" s="16"/>
      <c r="G179" s="16"/>
      <c r="H179" s="16"/>
      <c r="I179" s="77"/>
      <c r="J179" s="20"/>
      <c r="K179" s="20"/>
      <c r="L179" s="20"/>
      <c r="M179" s="20"/>
      <c r="N179" s="76"/>
      <c r="O179" s="20"/>
      <c r="P179" s="20"/>
      <c r="Q179" s="20"/>
      <c r="R179" s="76"/>
      <c r="S179" s="20"/>
      <c r="T179" s="20"/>
      <c r="U179" s="20"/>
      <c r="V179" s="20"/>
      <c r="W179" s="20"/>
      <c r="X179" s="20"/>
      <c r="Y179" s="20"/>
      <c r="Z179" s="20"/>
      <c r="AA179" s="20"/>
    </row>
    <row r="180" spans="1:27" ht="20.100000000000001" customHeight="1" x14ac:dyDescent="0.15">
      <c r="A180" s="1"/>
      <c r="B180" s="1"/>
      <c r="C180" s="223" t="s">
        <v>4</v>
      </c>
      <c r="D180" s="224"/>
      <c r="E180" s="224"/>
      <c r="F180" s="224"/>
      <c r="G180" s="224"/>
      <c r="H180" s="225"/>
      <c r="I180" s="78"/>
      <c r="J180" s="4"/>
      <c r="K180" s="4"/>
      <c r="L180" s="4"/>
      <c r="M180" s="4"/>
      <c r="N180" s="4"/>
      <c r="O180" s="4"/>
      <c r="P180" s="4"/>
      <c r="Q180" s="4"/>
      <c r="R180" s="4"/>
      <c r="S180" s="4"/>
      <c r="T180" s="4"/>
      <c r="U180" s="4"/>
      <c r="V180" s="4"/>
      <c r="W180" s="4"/>
      <c r="X180" s="4"/>
      <c r="Y180" s="4"/>
      <c r="Z180" s="4"/>
    </row>
    <row r="181" spans="1:27" ht="20.100000000000001" customHeight="1" x14ac:dyDescent="0.15">
      <c r="A181" s="1"/>
      <c r="B181" s="1"/>
      <c r="C181" s="79"/>
      <c r="D181" s="80"/>
      <c r="E181" s="80"/>
      <c r="F181" s="80"/>
      <c r="G181" s="80"/>
      <c r="H181" s="80"/>
      <c r="Z181" s="25"/>
      <c r="AA181" s="29"/>
    </row>
    <row r="182" spans="1:27" ht="20.100000000000001" hidden="1" customHeight="1" x14ac:dyDescent="0.15">
      <c r="A182" s="1"/>
      <c r="B182" s="1"/>
      <c r="C182" s="18"/>
      <c r="D182" s="15"/>
      <c r="E182" s="82"/>
      <c r="F182" s="82"/>
      <c r="G182" s="82"/>
      <c r="H182" s="82"/>
      <c r="I182" s="82"/>
      <c r="J182" s="82"/>
      <c r="K182" s="27"/>
      <c r="L182" s="27"/>
      <c r="M182" s="27"/>
      <c r="N182" s="27"/>
      <c r="O182" s="27"/>
      <c r="P182" s="27"/>
      <c r="Q182" s="27"/>
      <c r="R182" s="27"/>
      <c r="S182" s="27"/>
      <c r="T182" s="27"/>
      <c r="U182" s="27"/>
      <c r="V182" s="27"/>
      <c r="W182" s="27"/>
      <c r="X182" s="27"/>
      <c r="Y182" s="27"/>
      <c r="Z182" s="17"/>
    </row>
    <row r="183" spans="1:27" ht="39.950000000000003" customHeight="1" x14ac:dyDescent="0.15">
      <c r="A183" s="1">
        <f>IF(TRIM($I183)="", 1001, 0)</f>
        <v>1001</v>
      </c>
      <c r="B183" s="1"/>
      <c r="C183" s="18"/>
      <c r="D183" s="15">
        <v>1</v>
      </c>
      <c r="E183" s="5" t="s">
        <v>0</v>
      </c>
      <c r="I183" s="239"/>
      <c r="J183" s="239"/>
      <c r="K183" s="239"/>
      <c r="L183" s="239"/>
      <c r="M183" s="239"/>
      <c r="N183" s="16" t="s">
        <v>6</v>
      </c>
      <c r="O183" s="16"/>
      <c r="P183" s="16"/>
      <c r="Q183" s="16"/>
      <c r="R183" s="16"/>
      <c r="S183" s="16"/>
      <c r="T183" s="16"/>
      <c r="U183" s="16"/>
      <c r="V183" s="16"/>
      <c r="W183" s="16"/>
      <c r="X183" s="16"/>
      <c r="Y183" s="16"/>
      <c r="Z183" s="17"/>
    </row>
    <row r="184" spans="1:27" ht="30" customHeight="1" x14ac:dyDescent="0.15">
      <c r="A184" s="1"/>
      <c r="B184" s="1"/>
      <c r="C184" s="19"/>
      <c r="D184" s="16"/>
      <c r="E184" s="16"/>
      <c r="F184" s="16"/>
      <c r="G184" s="16"/>
      <c r="H184" s="16"/>
      <c r="I184" s="43"/>
      <c r="J184" s="229" t="s">
        <v>55</v>
      </c>
      <c r="K184" s="241"/>
      <c r="L184" s="241"/>
      <c r="M184" s="241"/>
      <c r="N184" s="241"/>
      <c r="O184" s="241"/>
      <c r="P184" s="241"/>
      <c r="Q184" s="241"/>
      <c r="R184" s="241"/>
      <c r="S184" s="241"/>
      <c r="T184" s="241"/>
      <c r="U184" s="241"/>
      <c r="V184" s="241"/>
      <c r="W184" s="241"/>
      <c r="X184" s="241"/>
      <c r="Y184" s="241"/>
      <c r="Z184" s="17"/>
    </row>
    <row r="185" spans="1:27" ht="39.950000000000003" customHeight="1" x14ac:dyDescent="0.15">
      <c r="A185" s="1"/>
      <c r="B185" s="1"/>
      <c r="C185" s="19"/>
      <c r="D185" s="15">
        <v>2</v>
      </c>
      <c r="E185" s="16" t="s">
        <v>54</v>
      </c>
      <c r="F185" s="16"/>
      <c r="G185" s="16"/>
      <c r="H185" s="16"/>
      <c r="I185" s="239"/>
      <c r="J185" s="240"/>
      <c r="K185" s="240"/>
      <c r="L185" s="240"/>
      <c r="M185" s="240"/>
      <c r="N185" s="93" t="s">
        <v>492</v>
      </c>
      <c r="O185" s="109"/>
      <c r="P185" s="109"/>
      <c r="Q185" s="109"/>
      <c r="R185" s="109"/>
      <c r="S185" s="109"/>
      <c r="T185" s="109"/>
      <c r="U185" s="109"/>
      <c r="V185" s="109"/>
      <c r="W185" s="109"/>
      <c r="X185" s="109"/>
      <c r="Y185" s="109"/>
      <c r="Z185" s="17"/>
    </row>
    <row r="186" spans="1:27" ht="20.100000000000001" customHeight="1" x14ac:dyDescent="0.15">
      <c r="A186" s="1"/>
      <c r="B186" s="1"/>
      <c r="C186" s="19"/>
      <c r="D186" s="15"/>
      <c r="E186" s="16"/>
      <c r="F186" s="16"/>
      <c r="G186" s="16"/>
      <c r="H186" s="16"/>
      <c r="I186" s="43"/>
      <c r="J186" s="108"/>
      <c r="K186" s="109"/>
      <c r="L186" s="109"/>
      <c r="M186" s="109"/>
      <c r="N186" s="109"/>
      <c r="O186" s="109"/>
      <c r="P186" s="109"/>
      <c r="Q186" s="109"/>
      <c r="R186" s="109"/>
      <c r="S186" s="109"/>
      <c r="T186" s="109"/>
      <c r="U186" s="109"/>
      <c r="V186" s="109"/>
      <c r="W186" s="109"/>
      <c r="X186" s="109"/>
      <c r="Y186" s="109"/>
      <c r="Z186" s="17"/>
    </row>
    <row r="187" spans="1:27" ht="39.950000000000003" customHeight="1" x14ac:dyDescent="0.15">
      <c r="A187" s="1"/>
      <c r="B187" s="1"/>
      <c r="C187" s="19"/>
      <c r="D187" s="15">
        <v>3</v>
      </c>
      <c r="E187" s="16" t="s">
        <v>56</v>
      </c>
      <c r="F187" s="16"/>
      <c r="G187" s="16"/>
      <c r="H187" s="16"/>
      <c r="I187" s="239"/>
      <c r="J187" s="240"/>
      <c r="K187" s="240"/>
      <c r="L187" s="240"/>
      <c r="M187" s="240"/>
      <c r="N187" s="93" t="s">
        <v>492</v>
      </c>
      <c r="O187" s="109"/>
      <c r="P187" s="109"/>
      <c r="Q187" s="109"/>
      <c r="R187" s="109"/>
      <c r="S187" s="109"/>
      <c r="T187" s="109"/>
      <c r="U187" s="109"/>
      <c r="V187" s="109"/>
      <c r="W187" s="109"/>
      <c r="X187" s="109"/>
      <c r="Y187" s="109"/>
      <c r="Z187" s="17"/>
    </row>
    <row r="188" spans="1:27" ht="20.100000000000001" customHeight="1" x14ac:dyDescent="0.15">
      <c r="A188" s="1"/>
      <c r="B188" s="1"/>
      <c r="C188" s="19"/>
      <c r="D188" s="16"/>
      <c r="E188" s="16"/>
      <c r="F188" s="16"/>
      <c r="G188" s="16"/>
      <c r="H188" s="16"/>
      <c r="I188" s="43"/>
      <c r="J188" s="109" t="s">
        <v>57</v>
      </c>
      <c r="K188" s="109"/>
      <c r="L188" s="109"/>
      <c r="M188" s="109"/>
      <c r="N188" s="109"/>
      <c r="O188" s="109"/>
      <c r="P188" s="109"/>
      <c r="Q188" s="109"/>
      <c r="R188" s="109"/>
      <c r="S188" s="109"/>
      <c r="T188" s="109"/>
      <c r="U188" s="109"/>
      <c r="V188" s="109"/>
      <c r="W188" s="109"/>
      <c r="X188" s="109"/>
      <c r="Y188" s="109"/>
      <c r="Z188" s="17"/>
    </row>
    <row r="189" spans="1:27" ht="39.950000000000003" customHeight="1" x14ac:dyDescent="0.15">
      <c r="A189" s="1"/>
      <c r="B189" s="1"/>
      <c r="C189" s="18"/>
      <c r="D189" s="15">
        <v>4</v>
      </c>
      <c r="E189" s="5" t="s">
        <v>575</v>
      </c>
      <c r="I189" s="239"/>
      <c r="J189" s="240"/>
      <c r="K189" s="240"/>
      <c r="L189" s="240"/>
      <c r="M189" s="240"/>
      <c r="N189" s="16" t="s">
        <v>576</v>
      </c>
      <c r="O189" s="16"/>
      <c r="P189" s="16"/>
      <c r="Q189" s="16"/>
      <c r="R189" s="16"/>
      <c r="S189" s="16"/>
      <c r="T189" s="16"/>
      <c r="U189" s="16"/>
      <c r="V189" s="16"/>
      <c r="W189" s="16"/>
      <c r="X189" s="16"/>
      <c r="Z189" s="25"/>
    </row>
    <row r="190" spans="1:27" ht="20.100000000000001" customHeight="1" x14ac:dyDescent="0.15">
      <c r="A190" s="1"/>
      <c r="B190" s="1"/>
      <c r="C190" s="18"/>
      <c r="D190" s="15"/>
      <c r="E190" s="81"/>
      <c r="F190" s="81"/>
      <c r="G190" s="81"/>
      <c r="H190" s="81"/>
      <c r="I190" s="81"/>
      <c r="J190" s="81"/>
      <c r="K190" s="81"/>
      <c r="L190" s="81"/>
      <c r="M190" s="81"/>
      <c r="N190" s="81"/>
      <c r="O190" s="81"/>
      <c r="P190" s="81"/>
      <c r="Q190" s="81"/>
      <c r="R190" s="81"/>
      <c r="S190" s="81"/>
      <c r="T190" s="81"/>
      <c r="U190" s="81"/>
      <c r="V190" s="81"/>
      <c r="W190" s="81"/>
      <c r="X190" s="81"/>
      <c r="Y190" s="81"/>
      <c r="Z190" s="83"/>
      <c r="AA190" s="19"/>
    </row>
    <row r="191" spans="1:27" ht="20.100000000000001" customHeight="1" x14ac:dyDescent="0.15">
      <c r="A191" s="1"/>
      <c r="B191" s="1"/>
      <c r="C191" s="52"/>
      <c r="D191" s="53"/>
      <c r="E191" s="53"/>
      <c r="F191" s="53"/>
      <c r="G191" s="53"/>
      <c r="H191" s="53"/>
      <c r="I191" s="53"/>
      <c r="J191" s="54"/>
      <c r="K191" s="54"/>
      <c r="L191" s="54"/>
      <c r="M191" s="70"/>
      <c r="N191" s="54"/>
      <c r="O191" s="54"/>
      <c r="P191" s="70"/>
      <c r="Q191" s="54"/>
      <c r="R191" s="54"/>
      <c r="S191" s="54"/>
      <c r="T191" s="54"/>
      <c r="U191" s="54"/>
      <c r="V191" s="54"/>
      <c r="W191" s="54"/>
      <c r="X191" s="54"/>
      <c r="Y191" s="54"/>
      <c r="Z191" s="84"/>
      <c r="AA191" s="19"/>
    </row>
    <row r="192" spans="1:27" ht="20.100000000000001" customHeight="1" x14ac:dyDescent="0.15">
      <c r="A192" s="1"/>
      <c r="B192" s="1"/>
      <c r="C192" s="16"/>
      <c r="D192" s="16"/>
      <c r="E192" s="16"/>
      <c r="F192" s="16"/>
      <c r="G192" s="16"/>
      <c r="H192" s="16"/>
      <c r="I192" s="16"/>
      <c r="J192" s="20"/>
      <c r="K192" s="20"/>
      <c r="L192" s="20"/>
      <c r="M192" s="71"/>
      <c r="N192" s="20"/>
      <c r="O192" s="20"/>
      <c r="P192" s="71"/>
      <c r="Q192" s="20"/>
      <c r="R192" s="20"/>
      <c r="S192" s="20"/>
      <c r="T192" s="20"/>
      <c r="U192" s="20"/>
      <c r="V192" s="20"/>
      <c r="W192" s="20"/>
      <c r="X192" s="20"/>
      <c r="Y192" s="20"/>
      <c r="Z192" s="20"/>
      <c r="AA192" s="20"/>
    </row>
    <row r="193" spans="1:26" ht="20.100000000000001" customHeight="1" x14ac:dyDescent="0.15">
      <c r="A193" s="10"/>
      <c r="B193" s="1"/>
      <c r="C193" s="16"/>
      <c r="D193" s="16"/>
      <c r="E193" s="16"/>
      <c r="F193" s="16"/>
      <c r="G193" s="16"/>
      <c r="H193" s="16"/>
      <c r="I193" s="20"/>
      <c r="J193" s="16"/>
      <c r="K193" s="16"/>
      <c r="L193" s="22"/>
      <c r="M193" s="16"/>
      <c r="N193" s="16"/>
      <c r="O193" s="16"/>
      <c r="P193" s="16"/>
      <c r="Q193" s="16"/>
      <c r="R193" s="16"/>
      <c r="S193" s="16"/>
      <c r="T193" s="16"/>
      <c r="U193" s="16"/>
      <c r="V193" s="16"/>
      <c r="W193" s="16"/>
      <c r="X193" s="16"/>
      <c r="Y193" s="16"/>
      <c r="Z193" s="16"/>
    </row>
    <row r="194" spans="1:26" ht="20.100000000000001" customHeight="1" x14ac:dyDescent="0.15">
      <c r="A194" s="10"/>
      <c r="B194" s="1"/>
      <c r="C194" s="223" t="s">
        <v>446</v>
      </c>
      <c r="D194" s="224"/>
      <c r="E194" s="224"/>
      <c r="F194" s="224"/>
      <c r="G194" s="224"/>
      <c r="H194" s="224"/>
      <c r="I194" s="225"/>
      <c r="L194" s="8"/>
    </row>
    <row r="195" spans="1:26" ht="20.100000000000001" customHeight="1" x14ac:dyDescent="0.15">
      <c r="A195" s="10"/>
      <c r="B195" s="1"/>
      <c r="C195" s="12"/>
      <c r="D195" s="23"/>
      <c r="E195" s="23"/>
      <c r="F195" s="23"/>
      <c r="G195" s="23"/>
      <c r="H195" s="23"/>
      <c r="I195" s="23"/>
      <c r="J195" s="13"/>
      <c r="K195" s="13"/>
      <c r="L195" s="21"/>
      <c r="M195" s="21"/>
      <c r="N195" s="13"/>
      <c r="O195" s="13"/>
      <c r="P195" s="13"/>
      <c r="Q195" s="13"/>
      <c r="R195" s="13"/>
      <c r="S195" s="13"/>
      <c r="T195" s="13"/>
      <c r="U195" s="13"/>
      <c r="V195" s="13"/>
      <c r="W195" s="13"/>
      <c r="X195" s="13"/>
      <c r="Y195" s="13"/>
      <c r="Z195" s="14"/>
    </row>
    <row r="196" spans="1:26" ht="20.100000000000001" hidden="1" customHeight="1" x14ac:dyDescent="0.15">
      <c r="A196" s="10"/>
      <c r="B196" s="1"/>
      <c r="C196" s="12"/>
      <c r="D196" s="23"/>
      <c r="E196" s="23"/>
      <c r="F196" s="23"/>
      <c r="G196" s="23"/>
      <c r="H196" s="23"/>
      <c r="I196" s="23"/>
      <c r="J196" s="16"/>
      <c r="K196" s="16"/>
      <c r="L196" s="22"/>
      <c r="M196" s="22"/>
      <c r="N196" s="16"/>
      <c r="O196" s="16"/>
      <c r="P196" s="16"/>
      <c r="Q196" s="16"/>
      <c r="R196" s="16"/>
      <c r="S196" s="16"/>
      <c r="T196" s="16"/>
      <c r="U196" s="16"/>
      <c r="V196" s="16"/>
      <c r="W196" s="16"/>
      <c r="X196" s="16"/>
      <c r="Y196" s="16"/>
      <c r="Z196" s="17"/>
    </row>
    <row r="197" spans="1:26" ht="20.100000000000001" customHeight="1" x14ac:dyDescent="0.15">
      <c r="A197" s="10"/>
      <c r="B197" s="1"/>
      <c r="C197" s="18"/>
      <c r="D197" s="15">
        <v>1</v>
      </c>
      <c r="E197" s="5" t="s">
        <v>61</v>
      </c>
      <c r="J197" s="27"/>
      <c r="K197" s="27"/>
      <c r="L197" s="24"/>
      <c r="M197" s="27"/>
      <c r="N197" s="27"/>
      <c r="O197" s="24"/>
      <c r="P197" s="27"/>
      <c r="Q197" s="27"/>
      <c r="R197" s="24"/>
      <c r="S197" s="27"/>
      <c r="T197" s="27"/>
      <c r="U197" s="27"/>
      <c r="V197" s="27"/>
      <c r="W197" s="27"/>
      <c r="X197" s="27"/>
      <c r="Y197" s="27"/>
      <c r="Z197" s="17"/>
    </row>
    <row r="198" spans="1:26" ht="50.1" customHeight="1" x14ac:dyDescent="0.15">
      <c r="A198" s="10"/>
      <c r="B198" s="1"/>
      <c r="C198" s="12"/>
      <c r="E198" s="211" t="s">
        <v>577</v>
      </c>
      <c r="F198" s="211"/>
      <c r="G198" s="211"/>
      <c r="H198" s="211"/>
      <c r="I198" s="211"/>
      <c r="J198" s="211"/>
      <c r="K198" s="211"/>
      <c r="L198" s="211"/>
      <c r="M198" s="211"/>
      <c r="N198" s="211"/>
      <c r="O198" s="211"/>
      <c r="P198" s="211"/>
      <c r="Q198" s="211"/>
      <c r="R198" s="211"/>
      <c r="S198" s="211"/>
      <c r="T198" s="211"/>
      <c r="U198" s="211"/>
      <c r="V198" s="211"/>
      <c r="W198" s="211"/>
      <c r="X198" s="211"/>
      <c r="Y198" s="211"/>
      <c r="Z198" s="17"/>
    </row>
    <row r="199" spans="1:26" ht="20.100000000000001" customHeight="1" x14ac:dyDescent="0.15">
      <c r="A199" s="10"/>
      <c r="B199" s="1"/>
      <c r="C199" s="12"/>
      <c r="E199" s="87" t="s">
        <v>62</v>
      </c>
      <c r="F199" s="86"/>
      <c r="G199" s="86"/>
      <c r="H199" s="86"/>
      <c r="I199" s="86"/>
      <c r="J199" s="86"/>
      <c r="K199" s="86"/>
      <c r="L199" s="86"/>
      <c r="M199" s="86"/>
      <c r="N199" s="86"/>
      <c r="O199" s="86"/>
      <c r="P199" s="86"/>
      <c r="Q199" s="86"/>
      <c r="R199" s="86"/>
      <c r="S199" s="86"/>
      <c r="T199" s="86"/>
      <c r="U199" s="86"/>
      <c r="V199" s="86"/>
      <c r="W199" s="86"/>
      <c r="X199" s="86"/>
      <c r="Y199" s="86"/>
      <c r="Z199" s="17"/>
    </row>
    <row r="200" spans="1:26" ht="28.5" customHeight="1" x14ac:dyDescent="0.15">
      <c r="A200" s="10">
        <f>IF(COUNTIF(S201:S380,"○")&lt;1, 1001, 0)</f>
        <v>1001</v>
      </c>
      <c r="B200" s="32"/>
      <c r="C200" s="12"/>
      <c r="E200" s="117" t="s">
        <v>563</v>
      </c>
      <c r="F200" s="118"/>
      <c r="G200" s="118"/>
      <c r="H200" s="118"/>
      <c r="I200" s="118"/>
      <c r="J200" s="118"/>
      <c r="K200" s="118"/>
      <c r="L200" s="118"/>
      <c r="M200" s="190"/>
      <c r="N200" s="119" t="s">
        <v>564</v>
      </c>
      <c r="O200" s="120"/>
      <c r="P200" s="120"/>
      <c r="Q200" s="120"/>
      <c r="R200" s="121"/>
      <c r="S200" s="85" t="s">
        <v>7</v>
      </c>
      <c r="T200" s="191" t="s">
        <v>578</v>
      </c>
      <c r="U200" s="192"/>
      <c r="V200" s="192"/>
      <c r="W200" s="192"/>
      <c r="X200" s="192"/>
      <c r="Y200" s="193"/>
      <c r="Z200" s="17"/>
    </row>
    <row r="201" spans="1:26" ht="35.1" customHeight="1" x14ac:dyDescent="0.15">
      <c r="A201" s="10">
        <f t="shared" ref="A201:A232" si="0">IF(AND(S201="○", TRIM(T201)=""),1001,0)</f>
        <v>0</v>
      </c>
      <c r="B201" s="1"/>
      <c r="C201" s="19"/>
      <c r="D201" s="16"/>
      <c r="E201" s="197" t="s">
        <v>558</v>
      </c>
      <c r="F201" s="98" t="s">
        <v>63</v>
      </c>
      <c r="G201" s="171" t="s">
        <v>107</v>
      </c>
      <c r="H201" s="172"/>
      <c r="I201" s="172"/>
      <c r="J201" s="172"/>
      <c r="K201" s="172"/>
      <c r="L201" s="172"/>
      <c r="M201" s="173"/>
      <c r="N201" s="136" t="s">
        <v>74</v>
      </c>
      <c r="O201" s="137"/>
      <c r="P201" s="137"/>
      <c r="Q201" s="137"/>
      <c r="R201" s="138"/>
      <c r="S201" s="88"/>
      <c r="T201" s="174"/>
      <c r="U201" s="175"/>
      <c r="V201" s="175"/>
      <c r="W201" s="175"/>
      <c r="X201" s="175"/>
      <c r="Y201" s="176"/>
      <c r="Z201" s="17"/>
    </row>
    <row r="202" spans="1:26" ht="35.1" customHeight="1" x14ac:dyDescent="0.15">
      <c r="A202" s="11">
        <f t="shared" si="0"/>
        <v>0</v>
      </c>
      <c r="B202" s="25"/>
      <c r="D202" s="25"/>
      <c r="E202" s="198"/>
      <c r="F202" s="99" t="s">
        <v>64</v>
      </c>
      <c r="G202" s="142" t="s">
        <v>106</v>
      </c>
      <c r="H202" s="143"/>
      <c r="I202" s="143"/>
      <c r="J202" s="143"/>
      <c r="K202" s="143"/>
      <c r="L202" s="143"/>
      <c r="M202" s="144"/>
      <c r="N202" s="145" t="s">
        <v>75</v>
      </c>
      <c r="O202" s="149"/>
      <c r="P202" s="149"/>
      <c r="Q202" s="149"/>
      <c r="R202" s="150"/>
      <c r="S202" s="89"/>
      <c r="T202" s="133"/>
      <c r="U202" s="134"/>
      <c r="V202" s="134"/>
      <c r="W202" s="134"/>
      <c r="X202" s="134"/>
      <c r="Y202" s="135"/>
      <c r="Z202" s="25"/>
    </row>
    <row r="203" spans="1:26" ht="35.1" customHeight="1" x14ac:dyDescent="0.15">
      <c r="A203" s="11">
        <f t="shared" si="0"/>
        <v>0</v>
      </c>
      <c r="B203" s="25"/>
      <c r="E203" s="198"/>
      <c r="F203" s="99" t="s">
        <v>65</v>
      </c>
      <c r="G203" s="142" t="s">
        <v>68</v>
      </c>
      <c r="H203" s="143"/>
      <c r="I203" s="143"/>
      <c r="J203" s="143"/>
      <c r="K203" s="143"/>
      <c r="L203" s="143"/>
      <c r="M203" s="144"/>
      <c r="N203" s="148" t="s">
        <v>76</v>
      </c>
      <c r="O203" s="149"/>
      <c r="P203" s="149"/>
      <c r="Q203" s="149"/>
      <c r="R203" s="150"/>
      <c r="S203" s="89"/>
      <c r="T203" s="133"/>
      <c r="U203" s="134"/>
      <c r="V203" s="134"/>
      <c r="W203" s="134"/>
      <c r="X203" s="134"/>
      <c r="Y203" s="135"/>
      <c r="Z203" s="25"/>
    </row>
    <row r="204" spans="1:26" ht="35.1" customHeight="1" x14ac:dyDescent="0.15">
      <c r="A204" s="11">
        <f t="shared" si="0"/>
        <v>0</v>
      </c>
      <c r="B204" s="25"/>
      <c r="E204" s="198"/>
      <c r="F204" s="99" t="s">
        <v>66</v>
      </c>
      <c r="G204" s="142" t="s">
        <v>69</v>
      </c>
      <c r="H204" s="143"/>
      <c r="I204" s="143"/>
      <c r="J204" s="143"/>
      <c r="K204" s="143"/>
      <c r="L204" s="143"/>
      <c r="M204" s="144"/>
      <c r="N204" s="145" t="s">
        <v>77</v>
      </c>
      <c r="O204" s="146"/>
      <c r="P204" s="146"/>
      <c r="Q204" s="146"/>
      <c r="R204" s="147"/>
      <c r="S204" s="89"/>
      <c r="T204" s="133"/>
      <c r="U204" s="134"/>
      <c r="V204" s="134"/>
      <c r="W204" s="134"/>
      <c r="X204" s="134"/>
      <c r="Y204" s="135"/>
      <c r="Z204" s="25"/>
    </row>
    <row r="205" spans="1:26" ht="35.1" customHeight="1" x14ac:dyDescent="0.15">
      <c r="A205" s="11">
        <f t="shared" si="0"/>
        <v>0</v>
      </c>
      <c r="B205" s="25"/>
      <c r="E205" s="198"/>
      <c r="F205" s="100" t="s">
        <v>67</v>
      </c>
      <c r="G205" s="142" t="s">
        <v>73</v>
      </c>
      <c r="H205" s="143"/>
      <c r="I205" s="143"/>
      <c r="J205" s="143"/>
      <c r="K205" s="143"/>
      <c r="L205" s="143"/>
      <c r="M205" s="144"/>
      <c r="N205" s="145" t="s">
        <v>78</v>
      </c>
      <c r="O205" s="149"/>
      <c r="P205" s="149"/>
      <c r="Q205" s="149"/>
      <c r="R205" s="150"/>
      <c r="S205" s="89"/>
      <c r="T205" s="133"/>
      <c r="U205" s="134"/>
      <c r="V205" s="134"/>
      <c r="W205" s="134"/>
      <c r="X205" s="134"/>
      <c r="Y205" s="135"/>
      <c r="Z205" s="25"/>
    </row>
    <row r="206" spans="1:26" ht="35.1" customHeight="1" x14ac:dyDescent="0.15">
      <c r="A206" s="11">
        <f t="shared" si="0"/>
        <v>0</v>
      </c>
      <c r="B206" s="25"/>
      <c r="E206" s="198"/>
      <c r="F206" s="100" t="s">
        <v>70</v>
      </c>
      <c r="G206" s="142" t="s">
        <v>72</v>
      </c>
      <c r="H206" s="143"/>
      <c r="I206" s="143"/>
      <c r="J206" s="143"/>
      <c r="K206" s="143"/>
      <c r="L206" s="143"/>
      <c r="M206" s="144"/>
      <c r="N206" s="148" t="s">
        <v>79</v>
      </c>
      <c r="O206" s="149"/>
      <c r="P206" s="149"/>
      <c r="Q206" s="149"/>
      <c r="R206" s="150"/>
      <c r="S206" s="89"/>
      <c r="T206" s="133"/>
      <c r="U206" s="134"/>
      <c r="V206" s="134"/>
      <c r="W206" s="134"/>
      <c r="X206" s="134"/>
      <c r="Y206" s="135"/>
      <c r="Z206" s="25"/>
    </row>
    <row r="207" spans="1:26" ht="35.1" customHeight="1" x14ac:dyDescent="0.15">
      <c r="A207" s="11">
        <f t="shared" si="0"/>
        <v>0</v>
      </c>
      <c r="B207" s="25"/>
      <c r="E207" s="199"/>
      <c r="F207" s="101" t="s">
        <v>499</v>
      </c>
      <c r="G207" s="222" t="s">
        <v>71</v>
      </c>
      <c r="H207" s="185"/>
      <c r="I207" s="185"/>
      <c r="J207" s="185"/>
      <c r="K207" s="185"/>
      <c r="L207" s="185"/>
      <c r="M207" s="186"/>
      <c r="N207" s="187"/>
      <c r="O207" s="188"/>
      <c r="P207" s="188"/>
      <c r="Q207" s="188"/>
      <c r="R207" s="189"/>
      <c r="S207" s="91"/>
      <c r="T207" s="130"/>
      <c r="U207" s="131"/>
      <c r="V207" s="131"/>
      <c r="W207" s="131"/>
      <c r="X207" s="131"/>
      <c r="Y207" s="132"/>
      <c r="Z207" s="25"/>
    </row>
    <row r="208" spans="1:26" ht="35.1" customHeight="1" x14ac:dyDescent="0.15">
      <c r="A208" s="11">
        <f t="shared" si="0"/>
        <v>0</v>
      </c>
      <c r="B208" s="25"/>
      <c r="E208" s="197" t="s">
        <v>83</v>
      </c>
      <c r="F208" s="98" t="s">
        <v>80</v>
      </c>
      <c r="G208" s="171" t="s">
        <v>84</v>
      </c>
      <c r="H208" s="172"/>
      <c r="I208" s="172"/>
      <c r="J208" s="172"/>
      <c r="K208" s="172"/>
      <c r="L208" s="172"/>
      <c r="M208" s="173"/>
      <c r="N208" s="219" t="s">
        <v>87</v>
      </c>
      <c r="O208" s="220"/>
      <c r="P208" s="220"/>
      <c r="Q208" s="220"/>
      <c r="R208" s="221"/>
      <c r="S208" s="88"/>
      <c r="T208" s="174"/>
      <c r="U208" s="175"/>
      <c r="V208" s="175"/>
      <c r="W208" s="175"/>
      <c r="X208" s="175"/>
      <c r="Y208" s="176"/>
      <c r="Z208" s="25"/>
    </row>
    <row r="209" spans="1:26" ht="35.1" customHeight="1" x14ac:dyDescent="0.15">
      <c r="A209" s="11">
        <f t="shared" si="0"/>
        <v>0</v>
      </c>
      <c r="B209" s="25"/>
      <c r="E209" s="198"/>
      <c r="F209" s="100" t="s">
        <v>81</v>
      </c>
      <c r="G209" s="142" t="s">
        <v>105</v>
      </c>
      <c r="H209" s="143"/>
      <c r="I209" s="143"/>
      <c r="J209" s="143"/>
      <c r="K209" s="143"/>
      <c r="L209" s="143"/>
      <c r="M209" s="144"/>
      <c r="N209" s="145" t="s">
        <v>88</v>
      </c>
      <c r="O209" s="146"/>
      <c r="P209" s="146"/>
      <c r="Q209" s="146"/>
      <c r="R209" s="147"/>
      <c r="S209" s="89"/>
      <c r="T209" s="133"/>
      <c r="U209" s="134"/>
      <c r="V209" s="134"/>
      <c r="W209" s="134"/>
      <c r="X209" s="134"/>
      <c r="Y209" s="135"/>
      <c r="Z209" s="25"/>
    </row>
    <row r="210" spans="1:26" ht="35.1" customHeight="1" x14ac:dyDescent="0.15">
      <c r="A210" s="11">
        <f t="shared" si="0"/>
        <v>0</v>
      </c>
      <c r="B210" s="25"/>
      <c r="E210" s="198"/>
      <c r="F210" s="100" t="s">
        <v>82</v>
      </c>
      <c r="G210" s="142" t="s">
        <v>85</v>
      </c>
      <c r="H210" s="143"/>
      <c r="I210" s="143"/>
      <c r="J210" s="143"/>
      <c r="K210" s="143"/>
      <c r="L210" s="143"/>
      <c r="M210" s="144"/>
      <c r="N210" s="145" t="s">
        <v>89</v>
      </c>
      <c r="O210" s="146"/>
      <c r="P210" s="146"/>
      <c r="Q210" s="146"/>
      <c r="R210" s="147"/>
      <c r="S210" s="89"/>
      <c r="T210" s="133"/>
      <c r="U210" s="134"/>
      <c r="V210" s="134"/>
      <c r="W210" s="134"/>
      <c r="X210" s="134"/>
      <c r="Y210" s="135"/>
      <c r="Z210" s="25"/>
    </row>
    <row r="211" spans="1:26" ht="35.1" customHeight="1" x14ac:dyDescent="0.15">
      <c r="A211" s="11">
        <f t="shared" si="0"/>
        <v>0</v>
      </c>
      <c r="B211" s="25"/>
      <c r="E211" s="199"/>
      <c r="F211" s="101" t="s">
        <v>500</v>
      </c>
      <c r="G211" s="184" t="s">
        <v>86</v>
      </c>
      <c r="H211" s="185"/>
      <c r="I211" s="185"/>
      <c r="J211" s="185"/>
      <c r="K211" s="185"/>
      <c r="L211" s="185"/>
      <c r="M211" s="186"/>
      <c r="N211" s="187"/>
      <c r="O211" s="188"/>
      <c r="P211" s="188"/>
      <c r="Q211" s="188"/>
      <c r="R211" s="189"/>
      <c r="S211" s="91"/>
      <c r="T211" s="130"/>
      <c r="U211" s="131"/>
      <c r="V211" s="131"/>
      <c r="W211" s="131"/>
      <c r="X211" s="131"/>
      <c r="Y211" s="132"/>
      <c r="Z211" s="25"/>
    </row>
    <row r="212" spans="1:26" ht="35.1" customHeight="1" x14ac:dyDescent="0.15">
      <c r="A212" s="11">
        <f t="shared" si="0"/>
        <v>0</v>
      </c>
      <c r="B212" s="25"/>
      <c r="E212" s="197" t="s">
        <v>90</v>
      </c>
      <c r="F212" s="98" t="s">
        <v>91</v>
      </c>
      <c r="G212" s="171" t="s">
        <v>94</v>
      </c>
      <c r="H212" s="172"/>
      <c r="I212" s="172"/>
      <c r="J212" s="172"/>
      <c r="K212" s="172"/>
      <c r="L212" s="172"/>
      <c r="M212" s="173"/>
      <c r="N212" s="136" t="s">
        <v>95</v>
      </c>
      <c r="O212" s="137"/>
      <c r="P212" s="137"/>
      <c r="Q212" s="137"/>
      <c r="R212" s="138"/>
      <c r="S212" s="88"/>
      <c r="T212" s="174"/>
      <c r="U212" s="175"/>
      <c r="V212" s="175"/>
      <c r="W212" s="175"/>
      <c r="X212" s="175"/>
      <c r="Y212" s="176"/>
      <c r="Z212" s="25"/>
    </row>
    <row r="213" spans="1:26" ht="35.1" customHeight="1" x14ac:dyDescent="0.15">
      <c r="A213" s="11">
        <f t="shared" si="0"/>
        <v>0</v>
      </c>
      <c r="B213" s="25"/>
      <c r="E213" s="198"/>
      <c r="F213" s="100" t="s">
        <v>92</v>
      </c>
      <c r="G213" s="142" t="s">
        <v>96</v>
      </c>
      <c r="H213" s="143"/>
      <c r="I213" s="143"/>
      <c r="J213" s="143"/>
      <c r="K213" s="143"/>
      <c r="L213" s="143"/>
      <c r="M213" s="144"/>
      <c r="N213" s="145" t="s">
        <v>97</v>
      </c>
      <c r="O213" s="146"/>
      <c r="P213" s="146"/>
      <c r="Q213" s="146"/>
      <c r="R213" s="147"/>
      <c r="S213" s="89"/>
      <c r="T213" s="133"/>
      <c r="U213" s="134"/>
      <c r="V213" s="134"/>
      <c r="W213" s="134"/>
      <c r="X213" s="134"/>
      <c r="Y213" s="135"/>
      <c r="Z213" s="25"/>
    </row>
    <row r="214" spans="1:26" ht="35.1" customHeight="1" x14ac:dyDescent="0.15">
      <c r="A214" s="11">
        <f t="shared" si="0"/>
        <v>0</v>
      </c>
      <c r="B214" s="25"/>
      <c r="E214" s="198"/>
      <c r="F214" s="100" t="s">
        <v>93</v>
      </c>
      <c r="G214" s="142" t="s">
        <v>98</v>
      </c>
      <c r="H214" s="143"/>
      <c r="I214" s="143"/>
      <c r="J214" s="143"/>
      <c r="K214" s="143"/>
      <c r="L214" s="143"/>
      <c r="M214" s="144"/>
      <c r="N214" s="148" t="s">
        <v>100</v>
      </c>
      <c r="O214" s="149"/>
      <c r="P214" s="149"/>
      <c r="Q214" s="149"/>
      <c r="R214" s="150"/>
      <c r="S214" s="89"/>
      <c r="T214" s="133"/>
      <c r="U214" s="134"/>
      <c r="V214" s="134"/>
      <c r="W214" s="134"/>
      <c r="X214" s="134"/>
      <c r="Y214" s="135"/>
      <c r="Z214" s="25"/>
    </row>
    <row r="215" spans="1:26" ht="35.1" customHeight="1" x14ac:dyDescent="0.15">
      <c r="A215" s="11">
        <f t="shared" si="0"/>
        <v>0</v>
      </c>
      <c r="B215" s="25"/>
      <c r="E215" s="199"/>
      <c r="F215" s="101" t="s">
        <v>501</v>
      </c>
      <c r="G215" s="184" t="s">
        <v>99</v>
      </c>
      <c r="H215" s="185"/>
      <c r="I215" s="185"/>
      <c r="J215" s="185"/>
      <c r="K215" s="185"/>
      <c r="L215" s="185"/>
      <c r="M215" s="186"/>
      <c r="N215" s="187"/>
      <c r="O215" s="188"/>
      <c r="P215" s="188"/>
      <c r="Q215" s="188"/>
      <c r="R215" s="189"/>
      <c r="S215" s="91"/>
      <c r="T215" s="130"/>
      <c r="U215" s="131"/>
      <c r="V215" s="131"/>
      <c r="W215" s="131"/>
      <c r="X215" s="131"/>
      <c r="Y215" s="132"/>
      <c r="Z215" s="25"/>
    </row>
    <row r="216" spans="1:26" ht="35.1" customHeight="1" x14ac:dyDescent="0.15">
      <c r="A216" s="11">
        <f t="shared" si="0"/>
        <v>0</v>
      </c>
      <c r="B216" s="25"/>
      <c r="E216" s="197" t="s">
        <v>103</v>
      </c>
      <c r="F216" s="98" t="s">
        <v>101</v>
      </c>
      <c r="G216" s="171" t="s">
        <v>104</v>
      </c>
      <c r="H216" s="172"/>
      <c r="I216" s="172"/>
      <c r="J216" s="172"/>
      <c r="K216" s="172"/>
      <c r="L216" s="172"/>
      <c r="M216" s="173"/>
      <c r="N216" s="136" t="s">
        <v>110</v>
      </c>
      <c r="O216" s="137"/>
      <c r="P216" s="137"/>
      <c r="Q216" s="137"/>
      <c r="R216" s="138"/>
      <c r="S216" s="88"/>
      <c r="T216" s="174"/>
      <c r="U216" s="175"/>
      <c r="V216" s="175"/>
      <c r="W216" s="175"/>
      <c r="X216" s="175"/>
      <c r="Y216" s="176"/>
      <c r="Z216" s="25"/>
    </row>
    <row r="217" spans="1:26" ht="35.1" customHeight="1" x14ac:dyDescent="0.15">
      <c r="A217" s="11">
        <f t="shared" si="0"/>
        <v>0</v>
      </c>
      <c r="B217" s="25"/>
      <c r="E217" s="198"/>
      <c r="F217" s="100" t="s">
        <v>102</v>
      </c>
      <c r="G217" s="142" t="s">
        <v>108</v>
      </c>
      <c r="H217" s="143"/>
      <c r="I217" s="143"/>
      <c r="J217" s="143"/>
      <c r="K217" s="143"/>
      <c r="L217" s="143"/>
      <c r="M217" s="144"/>
      <c r="N217" s="148"/>
      <c r="O217" s="149"/>
      <c r="P217" s="149"/>
      <c r="Q217" s="149"/>
      <c r="R217" s="150"/>
      <c r="S217" s="89"/>
      <c r="T217" s="133"/>
      <c r="U217" s="134"/>
      <c r="V217" s="134"/>
      <c r="W217" s="134"/>
      <c r="X217" s="134"/>
      <c r="Y217" s="135"/>
      <c r="Z217" s="25"/>
    </row>
    <row r="218" spans="1:26" ht="35.1" customHeight="1" x14ac:dyDescent="0.15">
      <c r="A218" s="11">
        <f t="shared" si="0"/>
        <v>0</v>
      </c>
      <c r="B218" s="25"/>
      <c r="E218" s="199"/>
      <c r="F218" s="101" t="s">
        <v>502</v>
      </c>
      <c r="G218" s="184" t="s">
        <v>109</v>
      </c>
      <c r="H218" s="185"/>
      <c r="I218" s="185"/>
      <c r="J218" s="185"/>
      <c r="K218" s="185"/>
      <c r="L218" s="185"/>
      <c r="M218" s="186"/>
      <c r="N218" s="187"/>
      <c r="O218" s="188"/>
      <c r="P218" s="188"/>
      <c r="Q218" s="188"/>
      <c r="R218" s="189"/>
      <c r="S218" s="91"/>
      <c r="T218" s="130"/>
      <c r="U218" s="131"/>
      <c r="V218" s="131"/>
      <c r="W218" s="131"/>
      <c r="X218" s="131"/>
      <c r="Y218" s="132"/>
      <c r="Z218" s="25"/>
    </row>
    <row r="219" spans="1:26" ht="35.1" customHeight="1" x14ac:dyDescent="0.15">
      <c r="A219" s="11">
        <f t="shared" si="0"/>
        <v>0</v>
      </c>
      <c r="B219" s="25"/>
      <c r="E219" s="115" t="s">
        <v>111</v>
      </c>
      <c r="F219" s="105" t="s">
        <v>112</v>
      </c>
      <c r="G219" s="203" t="s">
        <v>113</v>
      </c>
      <c r="H219" s="118"/>
      <c r="I219" s="118"/>
      <c r="J219" s="118"/>
      <c r="K219" s="118"/>
      <c r="L219" s="118"/>
      <c r="M219" s="190"/>
      <c r="N219" s="204" t="s">
        <v>114</v>
      </c>
      <c r="O219" s="205"/>
      <c r="P219" s="205"/>
      <c r="Q219" s="205"/>
      <c r="R219" s="206"/>
      <c r="S219" s="92"/>
      <c r="T219" s="213"/>
      <c r="U219" s="214"/>
      <c r="V219" s="214"/>
      <c r="W219" s="214"/>
      <c r="X219" s="214"/>
      <c r="Y219" s="215"/>
      <c r="Z219" s="25"/>
    </row>
    <row r="220" spans="1:26" ht="35.1" customHeight="1" x14ac:dyDescent="0.15">
      <c r="A220" s="11">
        <f t="shared" si="0"/>
        <v>0</v>
      </c>
      <c r="B220" s="25"/>
      <c r="E220" s="197" t="s">
        <v>115</v>
      </c>
      <c r="F220" s="98" t="s">
        <v>116</v>
      </c>
      <c r="G220" s="171" t="s">
        <v>118</v>
      </c>
      <c r="H220" s="172"/>
      <c r="I220" s="172"/>
      <c r="J220" s="172"/>
      <c r="K220" s="172"/>
      <c r="L220" s="172"/>
      <c r="M220" s="173"/>
      <c r="N220" s="136" t="s">
        <v>122</v>
      </c>
      <c r="O220" s="137"/>
      <c r="P220" s="137"/>
      <c r="Q220" s="137"/>
      <c r="R220" s="138"/>
      <c r="S220" s="88"/>
      <c r="T220" s="174"/>
      <c r="U220" s="175"/>
      <c r="V220" s="175"/>
      <c r="W220" s="175"/>
      <c r="X220" s="175"/>
      <c r="Y220" s="176"/>
      <c r="Z220" s="25"/>
    </row>
    <row r="221" spans="1:26" ht="35.1" customHeight="1" x14ac:dyDescent="0.15">
      <c r="A221" s="11">
        <f t="shared" si="0"/>
        <v>0</v>
      </c>
      <c r="B221" s="25"/>
      <c r="E221" s="198"/>
      <c r="F221" s="100" t="s">
        <v>117</v>
      </c>
      <c r="G221" s="142" t="s">
        <v>119</v>
      </c>
      <c r="H221" s="143"/>
      <c r="I221" s="143"/>
      <c r="J221" s="143"/>
      <c r="K221" s="143"/>
      <c r="L221" s="143"/>
      <c r="M221" s="144"/>
      <c r="N221" s="145" t="s">
        <v>123</v>
      </c>
      <c r="O221" s="146"/>
      <c r="P221" s="146"/>
      <c r="Q221" s="146"/>
      <c r="R221" s="147"/>
      <c r="S221" s="89"/>
      <c r="T221" s="133"/>
      <c r="U221" s="134"/>
      <c r="V221" s="134"/>
      <c r="W221" s="134"/>
      <c r="X221" s="134"/>
      <c r="Y221" s="135"/>
      <c r="Z221" s="25"/>
    </row>
    <row r="222" spans="1:26" ht="35.1" customHeight="1" x14ac:dyDescent="0.15">
      <c r="A222" s="11">
        <f t="shared" si="0"/>
        <v>0</v>
      </c>
      <c r="B222" s="25"/>
      <c r="E222" s="198"/>
      <c r="F222" s="100" t="s">
        <v>562</v>
      </c>
      <c r="G222" s="142" t="s">
        <v>120</v>
      </c>
      <c r="H222" s="143"/>
      <c r="I222" s="143"/>
      <c r="J222" s="143"/>
      <c r="K222" s="143"/>
      <c r="L222" s="143"/>
      <c r="M222" s="144"/>
      <c r="N222" s="148" t="s">
        <v>124</v>
      </c>
      <c r="O222" s="149"/>
      <c r="P222" s="149"/>
      <c r="Q222" s="149"/>
      <c r="R222" s="150"/>
      <c r="S222" s="89"/>
      <c r="T222" s="133"/>
      <c r="U222" s="134"/>
      <c r="V222" s="134"/>
      <c r="W222" s="134"/>
      <c r="X222" s="134"/>
      <c r="Y222" s="135"/>
      <c r="Z222" s="25"/>
    </row>
    <row r="223" spans="1:26" ht="35.1" customHeight="1" x14ac:dyDescent="0.15">
      <c r="A223" s="11">
        <f t="shared" si="0"/>
        <v>0</v>
      </c>
      <c r="B223" s="25"/>
      <c r="E223" s="199"/>
      <c r="F223" s="101" t="s">
        <v>503</v>
      </c>
      <c r="G223" s="184" t="s">
        <v>121</v>
      </c>
      <c r="H223" s="185"/>
      <c r="I223" s="185"/>
      <c r="J223" s="185"/>
      <c r="K223" s="185"/>
      <c r="L223" s="185"/>
      <c r="M223" s="186"/>
      <c r="N223" s="187"/>
      <c r="O223" s="188"/>
      <c r="P223" s="188"/>
      <c r="Q223" s="188"/>
      <c r="R223" s="189"/>
      <c r="S223" s="91"/>
      <c r="T223" s="130"/>
      <c r="U223" s="131"/>
      <c r="V223" s="131"/>
      <c r="W223" s="131"/>
      <c r="X223" s="131"/>
      <c r="Y223" s="132"/>
      <c r="Z223" s="25"/>
    </row>
    <row r="224" spans="1:26" s="97" customFormat="1" ht="35.1" customHeight="1" x14ac:dyDescent="0.15">
      <c r="A224" s="95">
        <f t="shared" si="0"/>
        <v>0</v>
      </c>
      <c r="B224" s="96"/>
      <c r="E224" s="104" t="s">
        <v>125</v>
      </c>
      <c r="F224" s="106" t="s">
        <v>126</v>
      </c>
      <c r="G224" s="207" t="s">
        <v>127</v>
      </c>
      <c r="H224" s="208"/>
      <c r="I224" s="208"/>
      <c r="J224" s="208"/>
      <c r="K224" s="208"/>
      <c r="L224" s="208"/>
      <c r="M224" s="209"/>
      <c r="N224" s="216" t="s">
        <v>128</v>
      </c>
      <c r="O224" s="217"/>
      <c r="P224" s="217"/>
      <c r="Q224" s="217"/>
      <c r="R224" s="218"/>
      <c r="S224" s="92"/>
      <c r="T224" s="213"/>
      <c r="U224" s="214"/>
      <c r="V224" s="214"/>
      <c r="W224" s="214"/>
      <c r="X224" s="214"/>
      <c r="Y224" s="215"/>
      <c r="Z224" s="96"/>
    </row>
    <row r="225" spans="1:26" ht="35.1" customHeight="1" x14ac:dyDescent="0.15">
      <c r="A225" s="11">
        <f t="shared" si="0"/>
        <v>0</v>
      </c>
      <c r="B225" s="25"/>
      <c r="E225" s="200" t="s">
        <v>559</v>
      </c>
      <c r="F225" s="98" t="s">
        <v>129</v>
      </c>
      <c r="G225" s="171" t="s">
        <v>131</v>
      </c>
      <c r="H225" s="172"/>
      <c r="I225" s="172"/>
      <c r="J225" s="172"/>
      <c r="K225" s="172"/>
      <c r="L225" s="172"/>
      <c r="M225" s="173"/>
      <c r="N225" s="178" t="s">
        <v>134</v>
      </c>
      <c r="O225" s="179"/>
      <c r="P225" s="179"/>
      <c r="Q225" s="179"/>
      <c r="R225" s="180"/>
      <c r="S225" s="88"/>
      <c r="T225" s="174"/>
      <c r="U225" s="175"/>
      <c r="V225" s="175"/>
      <c r="W225" s="175"/>
      <c r="X225" s="175"/>
      <c r="Y225" s="176"/>
      <c r="Z225" s="25"/>
    </row>
    <row r="226" spans="1:26" ht="35.1" customHeight="1" x14ac:dyDescent="0.15">
      <c r="A226" s="11">
        <f t="shared" si="0"/>
        <v>0</v>
      </c>
      <c r="B226" s="25"/>
      <c r="E226" s="201"/>
      <c r="F226" s="101" t="s">
        <v>130</v>
      </c>
      <c r="G226" s="142" t="s">
        <v>132</v>
      </c>
      <c r="H226" s="143"/>
      <c r="I226" s="143"/>
      <c r="J226" s="143"/>
      <c r="K226" s="143"/>
      <c r="L226" s="143"/>
      <c r="M226" s="144"/>
      <c r="N226" s="148" t="s">
        <v>135</v>
      </c>
      <c r="O226" s="149"/>
      <c r="P226" s="149"/>
      <c r="Q226" s="149"/>
      <c r="R226" s="150"/>
      <c r="S226" s="89"/>
      <c r="T226" s="133"/>
      <c r="U226" s="134"/>
      <c r="V226" s="134"/>
      <c r="W226" s="134"/>
      <c r="X226" s="134"/>
      <c r="Y226" s="135"/>
      <c r="Z226" s="25"/>
    </row>
    <row r="227" spans="1:26" ht="35.1" customHeight="1" x14ac:dyDescent="0.15">
      <c r="A227" s="10">
        <f t="shared" si="0"/>
        <v>0</v>
      </c>
      <c r="B227" s="28"/>
      <c r="C227" s="16"/>
      <c r="D227" s="16"/>
      <c r="E227" s="202"/>
      <c r="F227" s="102" t="s">
        <v>504</v>
      </c>
      <c r="G227" s="184" t="s">
        <v>133</v>
      </c>
      <c r="H227" s="185"/>
      <c r="I227" s="185"/>
      <c r="J227" s="185"/>
      <c r="K227" s="185"/>
      <c r="L227" s="185"/>
      <c r="M227" s="186"/>
      <c r="N227" s="187" t="s">
        <v>136</v>
      </c>
      <c r="O227" s="188"/>
      <c r="P227" s="188"/>
      <c r="Q227" s="188"/>
      <c r="R227" s="189"/>
      <c r="S227" s="91"/>
      <c r="T227" s="130"/>
      <c r="U227" s="131"/>
      <c r="V227" s="131"/>
      <c r="W227" s="131"/>
      <c r="X227" s="131"/>
      <c r="Y227" s="132"/>
      <c r="Z227" s="17"/>
    </row>
    <row r="228" spans="1:26" ht="35.1" customHeight="1" x14ac:dyDescent="0.15">
      <c r="A228" s="10">
        <f t="shared" si="0"/>
        <v>0</v>
      </c>
      <c r="B228" s="28"/>
      <c r="C228" s="16"/>
      <c r="D228" s="16"/>
      <c r="E228" s="114" t="s">
        <v>137</v>
      </c>
      <c r="F228" s="105" t="s">
        <v>138</v>
      </c>
      <c r="G228" s="203" t="s">
        <v>147</v>
      </c>
      <c r="H228" s="118"/>
      <c r="I228" s="118"/>
      <c r="J228" s="118"/>
      <c r="K228" s="118"/>
      <c r="L228" s="118"/>
      <c r="M228" s="190"/>
      <c r="N228" s="204" t="s">
        <v>148</v>
      </c>
      <c r="O228" s="205"/>
      <c r="P228" s="205"/>
      <c r="Q228" s="205"/>
      <c r="R228" s="206"/>
      <c r="S228" s="92"/>
      <c r="T228" s="213"/>
      <c r="U228" s="214"/>
      <c r="V228" s="214"/>
      <c r="W228" s="214"/>
      <c r="X228" s="214"/>
      <c r="Y228" s="215"/>
      <c r="Z228" s="17"/>
    </row>
    <row r="229" spans="1:26" ht="35.1" customHeight="1" x14ac:dyDescent="0.15">
      <c r="A229" s="11">
        <f t="shared" si="0"/>
        <v>0</v>
      </c>
      <c r="B229" s="25"/>
      <c r="C229" s="29"/>
      <c r="D229" s="25"/>
      <c r="E229" s="197" t="s">
        <v>560</v>
      </c>
      <c r="F229" s="98" t="s">
        <v>145</v>
      </c>
      <c r="G229" s="171" t="s">
        <v>139</v>
      </c>
      <c r="H229" s="172"/>
      <c r="I229" s="172"/>
      <c r="J229" s="172"/>
      <c r="K229" s="172"/>
      <c r="L229" s="172"/>
      <c r="M229" s="173"/>
      <c r="N229" s="178" t="s">
        <v>142</v>
      </c>
      <c r="O229" s="179"/>
      <c r="P229" s="179"/>
      <c r="Q229" s="179"/>
      <c r="R229" s="180"/>
      <c r="S229" s="88"/>
      <c r="T229" s="174"/>
      <c r="U229" s="175"/>
      <c r="V229" s="175"/>
      <c r="W229" s="175"/>
      <c r="X229" s="175"/>
      <c r="Y229" s="176"/>
      <c r="Z229" s="25"/>
    </row>
    <row r="230" spans="1:26" ht="35.1" customHeight="1" x14ac:dyDescent="0.15">
      <c r="A230" s="11">
        <f t="shared" si="0"/>
        <v>0</v>
      </c>
      <c r="B230" s="25"/>
      <c r="E230" s="198"/>
      <c r="F230" s="100" t="s">
        <v>146</v>
      </c>
      <c r="G230" s="142" t="s">
        <v>140</v>
      </c>
      <c r="H230" s="143"/>
      <c r="I230" s="143"/>
      <c r="J230" s="143"/>
      <c r="K230" s="143"/>
      <c r="L230" s="143"/>
      <c r="M230" s="144"/>
      <c r="N230" s="148" t="s">
        <v>143</v>
      </c>
      <c r="O230" s="149"/>
      <c r="P230" s="149"/>
      <c r="Q230" s="149"/>
      <c r="R230" s="150"/>
      <c r="S230" s="89"/>
      <c r="T230" s="133"/>
      <c r="U230" s="134"/>
      <c r="V230" s="134"/>
      <c r="W230" s="134"/>
      <c r="X230" s="134"/>
      <c r="Y230" s="135"/>
      <c r="Z230" s="25"/>
    </row>
    <row r="231" spans="1:26" ht="35.1" customHeight="1" x14ac:dyDescent="0.15">
      <c r="A231" s="11">
        <f t="shared" si="0"/>
        <v>0</v>
      </c>
      <c r="B231" s="25"/>
      <c r="E231" s="199"/>
      <c r="F231" s="101" t="s">
        <v>505</v>
      </c>
      <c r="G231" s="184" t="s">
        <v>141</v>
      </c>
      <c r="H231" s="185"/>
      <c r="I231" s="185"/>
      <c r="J231" s="185"/>
      <c r="K231" s="185"/>
      <c r="L231" s="185"/>
      <c r="M231" s="186"/>
      <c r="N231" s="242" t="s">
        <v>144</v>
      </c>
      <c r="O231" s="243"/>
      <c r="P231" s="243"/>
      <c r="Q231" s="243"/>
      <c r="R231" s="244"/>
      <c r="S231" s="91"/>
      <c r="T231" s="130"/>
      <c r="U231" s="131"/>
      <c r="V231" s="131"/>
      <c r="W231" s="131"/>
      <c r="X231" s="131"/>
      <c r="Y231" s="132"/>
      <c r="Z231" s="25"/>
    </row>
    <row r="232" spans="1:26" ht="35.1" customHeight="1" x14ac:dyDescent="0.15">
      <c r="A232" s="11">
        <f t="shared" si="0"/>
        <v>0</v>
      </c>
      <c r="B232" s="25"/>
      <c r="E232" s="197" t="s">
        <v>149</v>
      </c>
      <c r="F232" s="98" t="s">
        <v>150</v>
      </c>
      <c r="G232" s="171" t="s">
        <v>152</v>
      </c>
      <c r="H232" s="172"/>
      <c r="I232" s="172"/>
      <c r="J232" s="172"/>
      <c r="K232" s="172"/>
      <c r="L232" s="172"/>
      <c r="M232" s="173"/>
      <c r="N232" s="136" t="s">
        <v>155</v>
      </c>
      <c r="O232" s="137"/>
      <c r="P232" s="137"/>
      <c r="Q232" s="137"/>
      <c r="R232" s="138"/>
      <c r="S232" s="88"/>
      <c r="T232" s="174"/>
      <c r="U232" s="175"/>
      <c r="V232" s="175"/>
      <c r="W232" s="175"/>
      <c r="X232" s="175"/>
      <c r="Y232" s="176"/>
      <c r="Z232" s="25"/>
    </row>
    <row r="233" spans="1:26" ht="35.1" customHeight="1" x14ac:dyDescent="0.15">
      <c r="A233" s="11">
        <f t="shared" ref="A233:A265" si="1">IF(AND(S233="○", TRIM(T233)=""),1001,0)</f>
        <v>0</v>
      </c>
      <c r="B233" s="25"/>
      <c r="E233" s="198"/>
      <c r="F233" s="100" t="s">
        <v>151</v>
      </c>
      <c r="G233" s="142" t="s">
        <v>153</v>
      </c>
      <c r="H233" s="143"/>
      <c r="I233" s="143"/>
      <c r="J233" s="143"/>
      <c r="K233" s="143"/>
      <c r="L233" s="143"/>
      <c r="M233" s="144"/>
      <c r="N233" s="148" t="s">
        <v>156</v>
      </c>
      <c r="O233" s="149"/>
      <c r="P233" s="149"/>
      <c r="Q233" s="149"/>
      <c r="R233" s="150"/>
      <c r="S233" s="89"/>
      <c r="T233" s="133"/>
      <c r="U233" s="134"/>
      <c r="V233" s="134"/>
      <c r="W233" s="134"/>
      <c r="X233" s="134"/>
      <c r="Y233" s="135"/>
      <c r="Z233" s="25"/>
    </row>
    <row r="234" spans="1:26" ht="35.1" customHeight="1" x14ac:dyDescent="0.15">
      <c r="A234" s="11">
        <f t="shared" si="1"/>
        <v>0</v>
      </c>
      <c r="B234" s="25"/>
      <c r="E234" s="199"/>
      <c r="F234" s="101" t="s">
        <v>506</v>
      </c>
      <c r="G234" s="184" t="s">
        <v>154</v>
      </c>
      <c r="H234" s="185"/>
      <c r="I234" s="185"/>
      <c r="J234" s="185"/>
      <c r="K234" s="185"/>
      <c r="L234" s="185"/>
      <c r="M234" s="186"/>
      <c r="N234" s="187" t="s">
        <v>157</v>
      </c>
      <c r="O234" s="188"/>
      <c r="P234" s="188"/>
      <c r="Q234" s="188"/>
      <c r="R234" s="189"/>
      <c r="S234" s="91"/>
      <c r="T234" s="130"/>
      <c r="U234" s="131"/>
      <c r="V234" s="131"/>
      <c r="W234" s="131"/>
      <c r="X234" s="131"/>
      <c r="Y234" s="132"/>
      <c r="Z234" s="25"/>
    </row>
    <row r="235" spans="1:26" ht="35.1" customHeight="1" x14ac:dyDescent="0.15">
      <c r="A235" s="11">
        <f t="shared" si="1"/>
        <v>0</v>
      </c>
      <c r="B235" s="25"/>
      <c r="E235" s="197" t="s">
        <v>158</v>
      </c>
      <c r="F235" s="98" t="s">
        <v>159</v>
      </c>
      <c r="G235" s="171" t="s">
        <v>164</v>
      </c>
      <c r="H235" s="172"/>
      <c r="I235" s="172"/>
      <c r="J235" s="172"/>
      <c r="K235" s="172"/>
      <c r="L235" s="172"/>
      <c r="M235" s="173"/>
      <c r="N235" s="136" t="s">
        <v>166</v>
      </c>
      <c r="O235" s="137"/>
      <c r="P235" s="137"/>
      <c r="Q235" s="137"/>
      <c r="R235" s="138"/>
      <c r="S235" s="88"/>
      <c r="T235" s="174"/>
      <c r="U235" s="175"/>
      <c r="V235" s="175"/>
      <c r="W235" s="175"/>
      <c r="X235" s="175"/>
      <c r="Y235" s="176"/>
      <c r="Z235" s="25"/>
    </row>
    <row r="236" spans="1:26" ht="35.1" customHeight="1" x14ac:dyDescent="0.15">
      <c r="A236" s="11">
        <f t="shared" si="1"/>
        <v>0</v>
      </c>
      <c r="B236" s="25"/>
      <c r="E236" s="198"/>
      <c r="F236" s="100" t="s">
        <v>160</v>
      </c>
      <c r="G236" s="142" t="s">
        <v>163</v>
      </c>
      <c r="H236" s="143"/>
      <c r="I236" s="143"/>
      <c r="J236" s="143"/>
      <c r="K236" s="143"/>
      <c r="L236" s="143"/>
      <c r="M236" s="144"/>
      <c r="N236" s="148" t="s">
        <v>163</v>
      </c>
      <c r="O236" s="149"/>
      <c r="P236" s="149"/>
      <c r="Q236" s="149"/>
      <c r="R236" s="150"/>
      <c r="S236" s="89"/>
      <c r="T236" s="133"/>
      <c r="U236" s="134"/>
      <c r="V236" s="134"/>
      <c r="W236" s="134"/>
      <c r="X236" s="134"/>
      <c r="Y236" s="135"/>
      <c r="Z236" s="25"/>
    </row>
    <row r="237" spans="1:26" ht="35.1" customHeight="1" x14ac:dyDescent="0.15">
      <c r="A237" s="11">
        <f t="shared" si="1"/>
        <v>0</v>
      </c>
      <c r="B237" s="25"/>
      <c r="E237" s="198"/>
      <c r="F237" s="100" t="s">
        <v>161</v>
      </c>
      <c r="G237" s="142" t="s">
        <v>162</v>
      </c>
      <c r="H237" s="143"/>
      <c r="I237" s="143"/>
      <c r="J237" s="143"/>
      <c r="K237" s="143"/>
      <c r="L237" s="143"/>
      <c r="M237" s="144"/>
      <c r="N237" s="148" t="s">
        <v>167</v>
      </c>
      <c r="O237" s="149"/>
      <c r="P237" s="149"/>
      <c r="Q237" s="149"/>
      <c r="R237" s="150"/>
      <c r="S237" s="89"/>
      <c r="T237" s="133"/>
      <c r="U237" s="134"/>
      <c r="V237" s="134"/>
      <c r="W237" s="134"/>
      <c r="X237" s="134"/>
      <c r="Y237" s="135"/>
      <c r="Z237" s="25"/>
    </row>
    <row r="238" spans="1:26" ht="35.1" customHeight="1" x14ac:dyDescent="0.15">
      <c r="A238" s="11">
        <f t="shared" si="1"/>
        <v>0</v>
      </c>
      <c r="B238" s="25"/>
      <c r="E238" s="199"/>
      <c r="F238" s="101" t="s">
        <v>507</v>
      </c>
      <c r="G238" s="184" t="s">
        <v>165</v>
      </c>
      <c r="H238" s="185"/>
      <c r="I238" s="185"/>
      <c r="J238" s="185"/>
      <c r="K238" s="185"/>
      <c r="L238" s="185"/>
      <c r="M238" s="186"/>
      <c r="N238" s="187"/>
      <c r="O238" s="188"/>
      <c r="P238" s="188"/>
      <c r="Q238" s="188"/>
      <c r="R238" s="189"/>
      <c r="S238" s="91"/>
      <c r="T238" s="130"/>
      <c r="U238" s="131"/>
      <c r="V238" s="131"/>
      <c r="W238" s="131"/>
      <c r="X238" s="131"/>
      <c r="Y238" s="132"/>
      <c r="Z238" s="25"/>
    </row>
    <row r="239" spans="1:26" ht="28.5" customHeight="1" x14ac:dyDescent="0.15">
      <c r="A239" s="10">
        <f>IF(COUNTIF(S240:S419,"○")&lt;1, 1001, 0)</f>
        <v>1001</v>
      </c>
      <c r="B239" s="32"/>
      <c r="C239" s="12"/>
      <c r="E239" s="117" t="s">
        <v>563</v>
      </c>
      <c r="F239" s="118"/>
      <c r="G239" s="118"/>
      <c r="H239" s="118"/>
      <c r="I239" s="118"/>
      <c r="J239" s="118"/>
      <c r="K239" s="118"/>
      <c r="L239" s="118"/>
      <c r="M239" s="190"/>
      <c r="N239" s="119" t="s">
        <v>564</v>
      </c>
      <c r="O239" s="120"/>
      <c r="P239" s="120"/>
      <c r="Q239" s="120"/>
      <c r="R239" s="121"/>
      <c r="S239" s="85" t="s">
        <v>7</v>
      </c>
      <c r="T239" s="191" t="s">
        <v>578</v>
      </c>
      <c r="U239" s="192"/>
      <c r="V239" s="192"/>
      <c r="W239" s="192"/>
      <c r="X239" s="192"/>
      <c r="Y239" s="193"/>
      <c r="Z239" s="17"/>
    </row>
    <row r="240" spans="1:26" ht="35.1" customHeight="1" x14ac:dyDescent="0.15">
      <c r="A240" s="11">
        <f t="shared" si="1"/>
        <v>0</v>
      </c>
      <c r="B240" s="25"/>
      <c r="E240" s="197" t="s">
        <v>168</v>
      </c>
      <c r="F240" s="98" t="s">
        <v>169</v>
      </c>
      <c r="G240" s="171" t="s">
        <v>178</v>
      </c>
      <c r="H240" s="172"/>
      <c r="I240" s="172"/>
      <c r="J240" s="172"/>
      <c r="K240" s="172"/>
      <c r="L240" s="172"/>
      <c r="M240" s="173"/>
      <c r="N240" s="136" t="s">
        <v>179</v>
      </c>
      <c r="O240" s="137"/>
      <c r="P240" s="137"/>
      <c r="Q240" s="137"/>
      <c r="R240" s="138"/>
      <c r="S240" s="88"/>
      <c r="T240" s="174"/>
      <c r="U240" s="175"/>
      <c r="V240" s="175"/>
      <c r="W240" s="175"/>
      <c r="X240" s="175"/>
      <c r="Y240" s="176"/>
      <c r="Z240" s="25"/>
    </row>
    <row r="241" spans="1:26" ht="35.1" customHeight="1" x14ac:dyDescent="0.15">
      <c r="A241" s="11">
        <f t="shared" si="1"/>
        <v>0</v>
      </c>
      <c r="B241" s="25"/>
      <c r="E241" s="198"/>
      <c r="F241" s="100" t="s">
        <v>170</v>
      </c>
      <c r="G241" s="142" t="s">
        <v>180</v>
      </c>
      <c r="H241" s="143"/>
      <c r="I241" s="143"/>
      <c r="J241" s="143"/>
      <c r="K241" s="143"/>
      <c r="L241" s="143"/>
      <c r="M241" s="144"/>
      <c r="N241" s="145" t="s">
        <v>181</v>
      </c>
      <c r="O241" s="146"/>
      <c r="P241" s="146"/>
      <c r="Q241" s="146"/>
      <c r="R241" s="147"/>
      <c r="S241" s="89"/>
      <c r="T241" s="133"/>
      <c r="U241" s="134"/>
      <c r="V241" s="134"/>
      <c r="W241" s="134"/>
      <c r="X241" s="134"/>
      <c r="Y241" s="135"/>
      <c r="Z241" s="25"/>
    </row>
    <row r="242" spans="1:26" ht="35.1" customHeight="1" x14ac:dyDescent="0.15">
      <c r="A242" s="11">
        <f t="shared" si="1"/>
        <v>0</v>
      </c>
      <c r="B242" s="25"/>
      <c r="E242" s="198"/>
      <c r="F242" s="100" t="s">
        <v>171</v>
      </c>
      <c r="G242" s="142" t="s">
        <v>182</v>
      </c>
      <c r="H242" s="143"/>
      <c r="I242" s="143"/>
      <c r="J242" s="143"/>
      <c r="K242" s="143"/>
      <c r="L242" s="143"/>
      <c r="M242" s="144"/>
      <c r="N242" s="148" t="s">
        <v>182</v>
      </c>
      <c r="O242" s="149"/>
      <c r="P242" s="149"/>
      <c r="Q242" s="149"/>
      <c r="R242" s="150"/>
      <c r="S242" s="89"/>
      <c r="T242" s="133"/>
      <c r="U242" s="134"/>
      <c r="V242" s="134"/>
      <c r="W242" s="134"/>
      <c r="X242" s="134"/>
      <c r="Y242" s="135"/>
      <c r="Z242" s="25"/>
    </row>
    <row r="243" spans="1:26" ht="35.1" customHeight="1" x14ac:dyDescent="0.15">
      <c r="A243" s="11">
        <f t="shared" si="1"/>
        <v>0</v>
      </c>
      <c r="B243" s="25"/>
      <c r="E243" s="198"/>
      <c r="F243" s="100" t="s">
        <v>172</v>
      </c>
      <c r="G243" s="142" t="s">
        <v>183</v>
      </c>
      <c r="H243" s="143"/>
      <c r="I243" s="143"/>
      <c r="J243" s="143"/>
      <c r="K243" s="143"/>
      <c r="L243" s="143"/>
      <c r="M243" s="144"/>
      <c r="N243" s="145" t="s">
        <v>184</v>
      </c>
      <c r="O243" s="146"/>
      <c r="P243" s="146"/>
      <c r="Q243" s="146"/>
      <c r="R243" s="147"/>
      <c r="S243" s="89"/>
      <c r="T243" s="133"/>
      <c r="U243" s="134"/>
      <c r="V243" s="134"/>
      <c r="W243" s="134"/>
      <c r="X243" s="134"/>
      <c r="Y243" s="135"/>
      <c r="Z243" s="25"/>
    </row>
    <row r="244" spans="1:26" ht="35.1" customHeight="1" x14ac:dyDescent="0.15">
      <c r="A244" s="11">
        <f t="shared" si="1"/>
        <v>0</v>
      </c>
      <c r="B244" s="25"/>
      <c r="E244" s="198"/>
      <c r="F244" s="100" t="s">
        <v>173</v>
      </c>
      <c r="G244" s="142" t="s">
        <v>185</v>
      </c>
      <c r="H244" s="143"/>
      <c r="I244" s="143"/>
      <c r="J244" s="143"/>
      <c r="K244" s="143"/>
      <c r="L244" s="143"/>
      <c r="M244" s="144"/>
      <c r="N244" s="148" t="s">
        <v>185</v>
      </c>
      <c r="O244" s="149"/>
      <c r="P244" s="149"/>
      <c r="Q244" s="149"/>
      <c r="R244" s="150"/>
      <c r="S244" s="89"/>
      <c r="T244" s="133"/>
      <c r="U244" s="134"/>
      <c r="V244" s="134"/>
      <c r="W244" s="134"/>
      <c r="X244" s="134"/>
      <c r="Y244" s="135"/>
      <c r="Z244" s="25"/>
    </row>
    <row r="245" spans="1:26" ht="35.1" customHeight="1" x14ac:dyDescent="0.15">
      <c r="A245" s="11">
        <f t="shared" si="1"/>
        <v>0</v>
      </c>
      <c r="B245" s="25"/>
      <c r="E245" s="198"/>
      <c r="F245" s="100" t="s">
        <v>174</v>
      </c>
      <c r="G245" s="142" t="s">
        <v>186</v>
      </c>
      <c r="H245" s="143"/>
      <c r="I245" s="143"/>
      <c r="J245" s="143"/>
      <c r="K245" s="143"/>
      <c r="L245" s="143"/>
      <c r="M245" s="144"/>
      <c r="N245" s="148" t="s">
        <v>186</v>
      </c>
      <c r="O245" s="149"/>
      <c r="P245" s="149"/>
      <c r="Q245" s="149"/>
      <c r="R245" s="150"/>
      <c r="S245" s="89"/>
      <c r="T245" s="133"/>
      <c r="U245" s="134"/>
      <c r="V245" s="134"/>
      <c r="W245" s="134"/>
      <c r="X245" s="134"/>
      <c r="Y245" s="135"/>
      <c r="Z245" s="25"/>
    </row>
    <row r="246" spans="1:26" ht="35.1" customHeight="1" x14ac:dyDescent="0.15">
      <c r="A246" s="11">
        <f t="shared" si="1"/>
        <v>0</v>
      </c>
      <c r="B246" s="25"/>
      <c r="E246" s="198"/>
      <c r="F246" s="100" t="s">
        <v>175</v>
      </c>
      <c r="G246" s="142" t="s">
        <v>187</v>
      </c>
      <c r="H246" s="143"/>
      <c r="I246" s="143"/>
      <c r="J246" s="143"/>
      <c r="K246" s="143"/>
      <c r="L246" s="143"/>
      <c r="M246" s="144"/>
      <c r="N246" s="148" t="s">
        <v>188</v>
      </c>
      <c r="O246" s="149"/>
      <c r="P246" s="149"/>
      <c r="Q246" s="149"/>
      <c r="R246" s="150"/>
      <c r="S246" s="89"/>
      <c r="T246" s="133"/>
      <c r="U246" s="134"/>
      <c r="V246" s="134"/>
      <c r="W246" s="134"/>
      <c r="X246" s="134"/>
      <c r="Y246" s="135"/>
      <c r="Z246" s="25"/>
    </row>
    <row r="247" spans="1:26" ht="35.1" customHeight="1" x14ac:dyDescent="0.15">
      <c r="A247" s="11">
        <f t="shared" si="1"/>
        <v>0</v>
      </c>
      <c r="B247" s="25"/>
      <c r="E247" s="198"/>
      <c r="F247" s="100" t="s">
        <v>176</v>
      </c>
      <c r="G247" s="142" t="s">
        <v>189</v>
      </c>
      <c r="H247" s="143"/>
      <c r="I247" s="143"/>
      <c r="J247" s="143"/>
      <c r="K247" s="143"/>
      <c r="L247" s="143"/>
      <c r="M247" s="144"/>
      <c r="N247" s="148" t="s">
        <v>190</v>
      </c>
      <c r="O247" s="149"/>
      <c r="P247" s="149"/>
      <c r="Q247" s="149"/>
      <c r="R247" s="150"/>
      <c r="S247" s="89"/>
      <c r="T247" s="133"/>
      <c r="U247" s="134"/>
      <c r="V247" s="134"/>
      <c r="W247" s="134"/>
      <c r="X247" s="134"/>
      <c r="Y247" s="135"/>
      <c r="Z247" s="25"/>
    </row>
    <row r="248" spans="1:26" ht="35.1" customHeight="1" x14ac:dyDescent="0.15">
      <c r="A248" s="11">
        <f t="shared" si="1"/>
        <v>0</v>
      </c>
      <c r="B248" s="25"/>
      <c r="E248" s="199"/>
      <c r="F248" s="101" t="s">
        <v>177</v>
      </c>
      <c r="G248" s="184" t="s">
        <v>191</v>
      </c>
      <c r="H248" s="185"/>
      <c r="I248" s="185"/>
      <c r="J248" s="185"/>
      <c r="K248" s="185"/>
      <c r="L248" s="185"/>
      <c r="M248" s="186"/>
      <c r="N248" s="187"/>
      <c r="O248" s="188"/>
      <c r="P248" s="188"/>
      <c r="Q248" s="188"/>
      <c r="R248" s="189"/>
      <c r="S248" s="91"/>
      <c r="T248" s="130"/>
      <c r="U248" s="131"/>
      <c r="V248" s="131"/>
      <c r="W248" s="131"/>
      <c r="X248" s="131"/>
      <c r="Y248" s="132"/>
      <c r="Z248" s="25"/>
    </row>
    <row r="249" spans="1:26" ht="35.1" customHeight="1" x14ac:dyDescent="0.15">
      <c r="A249" s="11">
        <f t="shared" si="1"/>
        <v>0</v>
      </c>
      <c r="B249" s="25"/>
      <c r="E249" s="200" t="s">
        <v>565</v>
      </c>
      <c r="F249" s="98" t="s">
        <v>447</v>
      </c>
      <c r="G249" s="171" t="s">
        <v>193</v>
      </c>
      <c r="H249" s="172"/>
      <c r="I249" s="172"/>
      <c r="J249" s="172"/>
      <c r="K249" s="172"/>
      <c r="L249" s="172"/>
      <c r="M249" s="173"/>
      <c r="N249" s="136" t="s">
        <v>197</v>
      </c>
      <c r="O249" s="137"/>
      <c r="P249" s="137"/>
      <c r="Q249" s="137"/>
      <c r="R249" s="138"/>
      <c r="S249" s="88"/>
      <c r="T249" s="174"/>
      <c r="U249" s="175"/>
      <c r="V249" s="175"/>
      <c r="W249" s="175"/>
      <c r="X249" s="175"/>
      <c r="Y249" s="176"/>
      <c r="Z249" s="25"/>
    </row>
    <row r="250" spans="1:26" ht="35.1" customHeight="1" x14ac:dyDescent="0.15">
      <c r="A250" s="11">
        <f t="shared" si="1"/>
        <v>0</v>
      </c>
      <c r="B250" s="25"/>
      <c r="E250" s="201"/>
      <c r="F250" s="100" t="s">
        <v>448</v>
      </c>
      <c r="G250" s="142" t="s">
        <v>194</v>
      </c>
      <c r="H250" s="143"/>
      <c r="I250" s="143"/>
      <c r="J250" s="143"/>
      <c r="K250" s="143"/>
      <c r="L250" s="143"/>
      <c r="M250" s="144"/>
      <c r="N250" s="148" t="s">
        <v>198</v>
      </c>
      <c r="O250" s="149"/>
      <c r="P250" s="149"/>
      <c r="Q250" s="149"/>
      <c r="R250" s="150"/>
      <c r="S250" s="89"/>
      <c r="T250" s="133"/>
      <c r="U250" s="134"/>
      <c r="V250" s="134"/>
      <c r="W250" s="134"/>
      <c r="X250" s="134"/>
      <c r="Y250" s="135"/>
      <c r="Z250" s="25"/>
    </row>
    <row r="251" spans="1:26" ht="35.1" customHeight="1" x14ac:dyDescent="0.15">
      <c r="A251" s="11">
        <f t="shared" si="1"/>
        <v>0</v>
      </c>
      <c r="B251" s="25"/>
      <c r="E251" s="201"/>
      <c r="F251" s="100" t="s">
        <v>192</v>
      </c>
      <c r="G251" s="142" t="s">
        <v>195</v>
      </c>
      <c r="H251" s="143"/>
      <c r="I251" s="143"/>
      <c r="J251" s="143"/>
      <c r="K251" s="143"/>
      <c r="L251" s="143"/>
      <c r="M251" s="144"/>
      <c r="N251" s="148" t="s">
        <v>199</v>
      </c>
      <c r="O251" s="149"/>
      <c r="P251" s="149"/>
      <c r="Q251" s="149"/>
      <c r="R251" s="150"/>
      <c r="S251" s="89"/>
      <c r="T251" s="133"/>
      <c r="U251" s="134"/>
      <c r="V251" s="134"/>
      <c r="W251" s="134"/>
      <c r="X251" s="134"/>
      <c r="Y251" s="135"/>
      <c r="Z251" s="25"/>
    </row>
    <row r="252" spans="1:26" ht="35.1" customHeight="1" x14ac:dyDescent="0.15">
      <c r="A252" s="11">
        <f t="shared" si="1"/>
        <v>0</v>
      </c>
      <c r="B252" s="25"/>
      <c r="E252" s="202"/>
      <c r="F252" s="101" t="s">
        <v>508</v>
      </c>
      <c r="G252" s="184" t="s">
        <v>196</v>
      </c>
      <c r="H252" s="185"/>
      <c r="I252" s="185"/>
      <c r="J252" s="185"/>
      <c r="K252" s="185"/>
      <c r="L252" s="185"/>
      <c r="M252" s="186"/>
      <c r="N252" s="187" t="s">
        <v>200</v>
      </c>
      <c r="O252" s="188"/>
      <c r="P252" s="188"/>
      <c r="Q252" s="188"/>
      <c r="R252" s="189"/>
      <c r="S252" s="91"/>
      <c r="T252" s="130"/>
      <c r="U252" s="131"/>
      <c r="V252" s="131"/>
      <c r="W252" s="131"/>
      <c r="X252" s="131"/>
      <c r="Y252" s="132"/>
      <c r="Z252" s="25"/>
    </row>
    <row r="253" spans="1:26" ht="35.1" customHeight="1" x14ac:dyDescent="0.15">
      <c r="A253" s="11">
        <f t="shared" si="1"/>
        <v>0</v>
      </c>
      <c r="B253" s="25"/>
      <c r="E253" s="197" t="s">
        <v>201</v>
      </c>
      <c r="F253" s="98" t="s">
        <v>449</v>
      </c>
      <c r="G253" s="171" t="s">
        <v>202</v>
      </c>
      <c r="H253" s="172"/>
      <c r="I253" s="172"/>
      <c r="J253" s="172"/>
      <c r="K253" s="172"/>
      <c r="L253" s="172"/>
      <c r="M253" s="173"/>
      <c r="N253" s="178" t="s">
        <v>205</v>
      </c>
      <c r="O253" s="179"/>
      <c r="P253" s="179"/>
      <c r="Q253" s="179"/>
      <c r="R253" s="180"/>
      <c r="S253" s="88"/>
      <c r="T253" s="174"/>
      <c r="U253" s="175"/>
      <c r="V253" s="175"/>
      <c r="W253" s="175"/>
      <c r="X253" s="175"/>
      <c r="Y253" s="176"/>
      <c r="Z253" s="25"/>
    </row>
    <row r="254" spans="1:26" ht="35.1" customHeight="1" x14ac:dyDescent="0.15">
      <c r="A254" s="11">
        <f t="shared" si="1"/>
        <v>0</v>
      </c>
      <c r="B254" s="25"/>
      <c r="E254" s="198"/>
      <c r="F254" s="100" t="s">
        <v>450</v>
      </c>
      <c r="G254" s="142" t="s">
        <v>203</v>
      </c>
      <c r="H254" s="143"/>
      <c r="I254" s="143"/>
      <c r="J254" s="143"/>
      <c r="K254" s="143"/>
      <c r="L254" s="143"/>
      <c r="M254" s="144"/>
      <c r="N254" s="148" t="s">
        <v>206</v>
      </c>
      <c r="O254" s="149"/>
      <c r="P254" s="149"/>
      <c r="Q254" s="149"/>
      <c r="R254" s="150"/>
      <c r="S254" s="89"/>
      <c r="T254" s="133"/>
      <c r="U254" s="134"/>
      <c r="V254" s="134"/>
      <c r="W254" s="134"/>
      <c r="X254" s="134"/>
      <c r="Y254" s="135"/>
      <c r="Z254" s="25"/>
    </row>
    <row r="255" spans="1:26" ht="35.1" customHeight="1" x14ac:dyDescent="0.15">
      <c r="A255" s="11">
        <f t="shared" si="1"/>
        <v>0</v>
      </c>
      <c r="B255" s="25"/>
      <c r="E255" s="199"/>
      <c r="F255" s="101" t="s">
        <v>509</v>
      </c>
      <c r="G255" s="184" t="s">
        <v>204</v>
      </c>
      <c r="H255" s="185"/>
      <c r="I255" s="185"/>
      <c r="J255" s="185"/>
      <c r="K255" s="185"/>
      <c r="L255" s="185"/>
      <c r="M255" s="186"/>
      <c r="N255" s="187"/>
      <c r="O255" s="188"/>
      <c r="P255" s="188"/>
      <c r="Q255" s="188"/>
      <c r="R255" s="189"/>
      <c r="S255" s="91"/>
      <c r="T255" s="130"/>
      <c r="U255" s="131"/>
      <c r="V255" s="131"/>
      <c r="W255" s="131"/>
      <c r="X255" s="131"/>
      <c r="Y255" s="132"/>
      <c r="Z255" s="25"/>
    </row>
    <row r="256" spans="1:26" ht="35.1" customHeight="1" x14ac:dyDescent="0.15">
      <c r="A256" s="11">
        <f t="shared" si="1"/>
        <v>0</v>
      </c>
      <c r="B256" s="25"/>
      <c r="E256" s="139" t="s">
        <v>561</v>
      </c>
      <c r="F256" s="98" t="s">
        <v>451</v>
      </c>
      <c r="G256" s="171" t="s">
        <v>208</v>
      </c>
      <c r="H256" s="172"/>
      <c r="I256" s="172"/>
      <c r="J256" s="172"/>
      <c r="K256" s="172"/>
      <c r="L256" s="172"/>
      <c r="M256" s="173"/>
      <c r="N256" s="136" t="s">
        <v>208</v>
      </c>
      <c r="O256" s="137"/>
      <c r="P256" s="137"/>
      <c r="Q256" s="137"/>
      <c r="R256" s="138"/>
      <c r="S256" s="88"/>
      <c r="T256" s="174"/>
      <c r="U256" s="175"/>
      <c r="V256" s="175"/>
      <c r="W256" s="175"/>
      <c r="X256" s="175"/>
      <c r="Y256" s="176"/>
      <c r="Z256" s="25"/>
    </row>
    <row r="257" spans="1:26" ht="35.1" customHeight="1" x14ac:dyDescent="0.15">
      <c r="A257" s="11">
        <f t="shared" si="1"/>
        <v>0</v>
      </c>
      <c r="B257" s="25"/>
      <c r="E257" s="140"/>
      <c r="F257" s="100" t="s">
        <v>452</v>
      </c>
      <c r="G257" s="142" t="s">
        <v>209</v>
      </c>
      <c r="H257" s="143"/>
      <c r="I257" s="143"/>
      <c r="J257" s="143"/>
      <c r="K257" s="143"/>
      <c r="L257" s="143"/>
      <c r="M257" s="144"/>
      <c r="N257" s="148" t="s">
        <v>209</v>
      </c>
      <c r="O257" s="149"/>
      <c r="P257" s="149"/>
      <c r="Q257" s="149"/>
      <c r="R257" s="150"/>
      <c r="S257" s="89"/>
      <c r="T257" s="133"/>
      <c r="U257" s="134"/>
      <c r="V257" s="134"/>
      <c r="W257" s="134"/>
      <c r="X257" s="134"/>
      <c r="Y257" s="135"/>
      <c r="Z257" s="25"/>
    </row>
    <row r="258" spans="1:26" ht="35.1" customHeight="1" x14ac:dyDescent="0.15">
      <c r="A258" s="11">
        <f t="shared" si="1"/>
        <v>0</v>
      </c>
      <c r="B258" s="25"/>
      <c r="E258" s="140"/>
      <c r="F258" s="100" t="s">
        <v>207</v>
      </c>
      <c r="G258" s="142" t="s">
        <v>210</v>
      </c>
      <c r="H258" s="143"/>
      <c r="I258" s="143"/>
      <c r="J258" s="143"/>
      <c r="K258" s="143"/>
      <c r="L258" s="143"/>
      <c r="M258" s="144"/>
      <c r="N258" s="148" t="s">
        <v>211</v>
      </c>
      <c r="O258" s="149"/>
      <c r="P258" s="149"/>
      <c r="Q258" s="149"/>
      <c r="R258" s="150"/>
      <c r="S258" s="89"/>
      <c r="T258" s="133"/>
      <c r="U258" s="134"/>
      <c r="V258" s="134"/>
      <c r="W258" s="134"/>
      <c r="X258" s="134"/>
      <c r="Y258" s="135"/>
      <c r="Z258" s="25"/>
    </row>
    <row r="259" spans="1:26" ht="35.1" customHeight="1" x14ac:dyDescent="0.15">
      <c r="A259" s="11">
        <f t="shared" si="1"/>
        <v>0</v>
      </c>
      <c r="B259" s="25"/>
      <c r="E259" s="141"/>
      <c r="F259" s="101" t="s">
        <v>510</v>
      </c>
      <c r="G259" s="184" t="s">
        <v>511</v>
      </c>
      <c r="H259" s="185"/>
      <c r="I259" s="185"/>
      <c r="J259" s="185"/>
      <c r="K259" s="185"/>
      <c r="L259" s="185"/>
      <c r="M259" s="186"/>
      <c r="N259" s="187" t="s">
        <v>212</v>
      </c>
      <c r="O259" s="188"/>
      <c r="P259" s="188"/>
      <c r="Q259" s="188"/>
      <c r="R259" s="189"/>
      <c r="S259" s="91"/>
      <c r="T259" s="130"/>
      <c r="U259" s="131"/>
      <c r="V259" s="131"/>
      <c r="W259" s="131"/>
      <c r="X259" s="131"/>
      <c r="Y259" s="132"/>
      <c r="Z259" s="25"/>
    </row>
    <row r="260" spans="1:26" ht="35.1" customHeight="1" x14ac:dyDescent="0.15">
      <c r="A260" s="11">
        <f t="shared" si="1"/>
        <v>0</v>
      </c>
      <c r="B260" s="25"/>
      <c r="E260" s="139" t="s">
        <v>213</v>
      </c>
      <c r="F260" s="98" t="s">
        <v>453</v>
      </c>
      <c r="G260" s="171" t="s">
        <v>216</v>
      </c>
      <c r="H260" s="172"/>
      <c r="I260" s="172"/>
      <c r="J260" s="172"/>
      <c r="K260" s="172"/>
      <c r="L260" s="172"/>
      <c r="M260" s="173"/>
      <c r="N260" s="178" t="s">
        <v>220</v>
      </c>
      <c r="O260" s="179"/>
      <c r="P260" s="179"/>
      <c r="Q260" s="179"/>
      <c r="R260" s="180"/>
      <c r="S260" s="88"/>
      <c r="T260" s="174"/>
      <c r="U260" s="175"/>
      <c r="V260" s="175"/>
      <c r="W260" s="175"/>
      <c r="X260" s="175"/>
      <c r="Y260" s="176"/>
      <c r="Z260" s="25"/>
    </row>
    <row r="261" spans="1:26" ht="35.1" customHeight="1" x14ac:dyDescent="0.15">
      <c r="A261" s="11">
        <f t="shared" si="1"/>
        <v>0</v>
      </c>
      <c r="B261" s="25"/>
      <c r="E261" s="140"/>
      <c r="F261" s="100" t="s">
        <v>454</v>
      </c>
      <c r="G261" s="142" t="s">
        <v>217</v>
      </c>
      <c r="H261" s="143"/>
      <c r="I261" s="143"/>
      <c r="J261" s="143"/>
      <c r="K261" s="143"/>
      <c r="L261" s="143"/>
      <c r="M261" s="144"/>
      <c r="N261" s="145" t="s">
        <v>221</v>
      </c>
      <c r="O261" s="146"/>
      <c r="P261" s="146"/>
      <c r="Q261" s="146"/>
      <c r="R261" s="147"/>
      <c r="S261" s="89"/>
      <c r="T261" s="133"/>
      <c r="U261" s="134"/>
      <c r="V261" s="134"/>
      <c r="W261" s="134"/>
      <c r="X261" s="134"/>
      <c r="Y261" s="135"/>
      <c r="Z261" s="25"/>
    </row>
    <row r="262" spans="1:26" ht="35.1" customHeight="1" x14ac:dyDescent="0.15">
      <c r="A262" s="11">
        <f t="shared" si="1"/>
        <v>0</v>
      </c>
      <c r="B262" s="25"/>
      <c r="E262" s="140"/>
      <c r="F262" s="100" t="s">
        <v>214</v>
      </c>
      <c r="G262" s="142" t="s">
        <v>218</v>
      </c>
      <c r="H262" s="143"/>
      <c r="I262" s="143"/>
      <c r="J262" s="143"/>
      <c r="K262" s="143"/>
      <c r="L262" s="143"/>
      <c r="M262" s="144"/>
      <c r="N262" s="145" t="s">
        <v>222</v>
      </c>
      <c r="O262" s="146"/>
      <c r="P262" s="146"/>
      <c r="Q262" s="146"/>
      <c r="R262" s="147"/>
      <c r="S262" s="89"/>
      <c r="T262" s="133"/>
      <c r="U262" s="134"/>
      <c r="V262" s="134"/>
      <c r="W262" s="134"/>
      <c r="X262" s="134"/>
      <c r="Y262" s="135"/>
      <c r="Z262" s="25"/>
    </row>
    <row r="263" spans="1:26" ht="35.1" customHeight="1" x14ac:dyDescent="0.15">
      <c r="A263" s="11">
        <f t="shared" si="1"/>
        <v>0</v>
      </c>
      <c r="B263" s="25"/>
      <c r="E263" s="140"/>
      <c r="F263" s="100" t="s">
        <v>215</v>
      </c>
      <c r="G263" s="142" t="s">
        <v>219</v>
      </c>
      <c r="H263" s="143"/>
      <c r="I263" s="143"/>
      <c r="J263" s="143"/>
      <c r="K263" s="143"/>
      <c r="L263" s="143"/>
      <c r="M263" s="144"/>
      <c r="N263" s="145" t="s">
        <v>223</v>
      </c>
      <c r="O263" s="146"/>
      <c r="P263" s="146"/>
      <c r="Q263" s="146"/>
      <c r="R263" s="147"/>
      <c r="S263" s="89"/>
      <c r="T263" s="133"/>
      <c r="U263" s="134"/>
      <c r="V263" s="134"/>
      <c r="W263" s="134"/>
      <c r="X263" s="134"/>
      <c r="Y263" s="135"/>
      <c r="Z263" s="25"/>
    </row>
    <row r="264" spans="1:26" ht="35.1" customHeight="1" x14ac:dyDescent="0.15">
      <c r="A264" s="11">
        <f t="shared" si="1"/>
        <v>0</v>
      </c>
      <c r="B264" s="25"/>
      <c r="E264" s="141"/>
      <c r="F264" s="101" t="s">
        <v>512</v>
      </c>
      <c r="G264" s="184" t="s">
        <v>513</v>
      </c>
      <c r="H264" s="185"/>
      <c r="I264" s="185"/>
      <c r="J264" s="185"/>
      <c r="K264" s="185"/>
      <c r="L264" s="185"/>
      <c r="M264" s="186"/>
      <c r="N264" s="187"/>
      <c r="O264" s="188"/>
      <c r="P264" s="188"/>
      <c r="Q264" s="188"/>
      <c r="R264" s="189"/>
      <c r="S264" s="91"/>
      <c r="T264" s="130"/>
      <c r="U264" s="131"/>
      <c r="V264" s="131"/>
      <c r="W264" s="131"/>
      <c r="X264" s="131"/>
      <c r="Y264" s="132"/>
      <c r="Z264" s="25"/>
    </row>
    <row r="265" spans="1:26" ht="35.1" customHeight="1" x14ac:dyDescent="0.15">
      <c r="A265" s="11">
        <f t="shared" si="1"/>
        <v>0</v>
      </c>
      <c r="B265" s="25"/>
      <c r="E265" s="139" t="s">
        <v>224</v>
      </c>
      <c r="F265" s="98" t="s">
        <v>455</v>
      </c>
      <c r="G265" s="171" t="s">
        <v>229</v>
      </c>
      <c r="H265" s="172"/>
      <c r="I265" s="172"/>
      <c r="J265" s="172"/>
      <c r="K265" s="172"/>
      <c r="L265" s="172"/>
      <c r="M265" s="173"/>
      <c r="N265" s="136" t="s">
        <v>457</v>
      </c>
      <c r="O265" s="137"/>
      <c r="P265" s="137"/>
      <c r="Q265" s="137"/>
      <c r="R265" s="138"/>
      <c r="S265" s="88"/>
      <c r="T265" s="174"/>
      <c r="U265" s="175"/>
      <c r="V265" s="175"/>
      <c r="W265" s="175"/>
      <c r="X265" s="175"/>
      <c r="Y265" s="176"/>
      <c r="Z265" s="25"/>
    </row>
    <row r="266" spans="1:26" ht="35.1" customHeight="1" x14ac:dyDescent="0.15">
      <c r="A266" s="11">
        <f t="shared" ref="A266:A297" si="2">IF(AND(S266="○", TRIM(T266)=""),1001,0)</f>
        <v>0</v>
      </c>
      <c r="B266" s="25"/>
      <c r="E266" s="140"/>
      <c r="F266" s="100" t="s">
        <v>456</v>
      </c>
      <c r="G266" s="142" t="s">
        <v>230</v>
      </c>
      <c r="H266" s="143"/>
      <c r="I266" s="143"/>
      <c r="J266" s="143"/>
      <c r="K266" s="143"/>
      <c r="L266" s="143"/>
      <c r="M266" s="144"/>
      <c r="N266" s="145" t="s">
        <v>458</v>
      </c>
      <c r="O266" s="146"/>
      <c r="P266" s="146"/>
      <c r="Q266" s="146"/>
      <c r="R266" s="147"/>
      <c r="S266" s="89"/>
      <c r="T266" s="133"/>
      <c r="U266" s="134"/>
      <c r="V266" s="134"/>
      <c r="W266" s="134"/>
      <c r="X266" s="134"/>
      <c r="Y266" s="135"/>
      <c r="Z266" s="25"/>
    </row>
    <row r="267" spans="1:26" ht="35.1" customHeight="1" x14ac:dyDescent="0.15">
      <c r="A267" s="11">
        <f t="shared" si="2"/>
        <v>0</v>
      </c>
      <c r="B267" s="25"/>
      <c r="E267" s="140"/>
      <c r="F267" s="100" t="s">
        <v>225</v>
      </c>
      <c r="G267" s="142" t="s">
        <v>231</v>
      </c>
      <c r="H267" s="143"/>
      <c r="I267" s="143"/>
      <c r="J267" s="143"/>
      <c r="K267" s="143"/>
      <c r="L267" s="143"/>
      <c r="M267" s="144"/>
      <c r="N267" s="148" t="s">
        <v>459</v>
      </c>
      <c r="O267" s="149"/>
      <c r="P267" s="149"/>
      <c r="Q267" s="149"/>
      <c r="R267" s="150"/>
      <c r="S267" s="89"/>
      <c r="T267" s="133"/>
      <c r="U267" s="134"/>
      <c r="V267" s="134"/>
      <c r="W267" s="134"/>
      <c r="X267" s="134"/>
      <c r="Y267" s="135"/>
      <c r="Z267" s="25"/>
    </row>
    <row r="268" spans="1:26" ht="35.1" customHeight="1" x14ac:dyDescent="0.15">
      <c r="A268" s="11">
        <f t="shared" si="2"/>
        <v>0</v>
      </c>
      <c r="B268" s="25"/>
      <c r="E268" s="140"/>
      <c r="F268" s="100" t="s">
        <v>226</v>
      </c>
      <c r="G268" s="142" t="s">
        <v>232</v>
      </c>
      <c r="H268" s="143"/>
      <c r="I268" s="143"/>
      <c r="J268" s="143"/>
      <c r="K268" s="143"/>
      <c r="L268" s="143"/>
      <c r="M268" s="144"/>
      <c r="N268" s="148" t="s">
        <v>460</v>
      </c>
      <c r="O268" s="149"/>
      <c r="P268" s="149"/>
      <c r="Q268" s="149"/>
      <c r="R268" s="150"/>
      <c r="S268" s="89"/>
      <c r="T268" s="133"/>
      <c r="U268" s="134"/>
      <c r="V268" s="134"/>
      <c r="W268" s="134"/>
      <c r="X268" s="134"/>
      <c r="Y268" s="135"/>
      <c r="Z268" s="25"/>
    </row>
    <row r="269" spans="1:26" ht="35.1" customHeight="1" x14ac:dyDescent="0.15">
      <c r="A269" s="11">
        <f t="shared" si="2"/>
        <v>0</v>
      </c>
      <c r="B269" s="25"/>
      <c r="E269" s="140"/>
      <c r="F269" s="100" t="s">
        <v>227</v>
      </c>
      <c r="G269" s="142" t="s">
        <v>233</v>
      </c>
      <c r="H269" s="143"/>
      <c r="I269" s="143"/>
      <c r="J269" s="143"/>
      <c r="K269" s="143"/>
      <c r="L269" s="143"/>
      <c r="M269" s="144"/>
      <c r="N269" s="148" t="s">
        <v>461</v>
      </c>
      <c r="O269" s="149"/>
      <c r="P269" s="149"/>
      <c r="Q269" s="149"/>
      <c r="R269" s="150"/>
      <c r="S269" s="89"/>
      <c r="T269" s="133"/>
      <c r="U269" s="134"/>
      <c r="V269" s="134"/>
      <c r="W269" s="134"/>
      <c r="X269" s="134"/>
      <c r="Y269" s="135"/>
      <c r="Z269" s="25"/>
    </row>
    <row r="270" spans="1:26" ht="35.1" customHeight="1" x14ac:dyDescent="0.15">
      <c r="A270" s="11">
        <f t="shared" si="2"/>
        <v>0</v>
      </c>
      <c r="B270" s="25"/>
      <c r="E270" s="141"/>
      <c r="F270" s="101" t="s">
        <v>228</v>
      </c>
      <c r="G270" s="184" t="s">
        <v>234</v>
      </c>
      <c r="H270" s="185"/>
      <c r="I270" s="185"/>
      <c r="J270" s="185"/>
      <c r="K270" s="185"/>
      <c r="L270" s="185"/>
      <c r="M270" s="186"/>
      <c r="N270" s="187" t="s">
        <v>462</v>
      </c>
      <c r="O270" s="188"/>
      <c r="P270" s="188"/>
      <c r="Q270" s="188"/>
      <c r="R270" s="189"/>
      <c r="S270" s="91"/>
      <c r="T270" s="130"/>
      <c r="U270" s="131"/>
      <c r="V270" s="131"/>
      <c r="W270" s="131"/>
      <c r="X270" s="131"/>
      <c r="Y270" s="132"/>
      <c r="Z270" s="25"/>
    </row>
    <row r="271" spans="1:26" ht="35.1" customHeight="1" x14ac:dyDescent="0.15">
      <c r="A271" s="11">
        <f t="shared" si="2"/>
        <v>0</v>
      </c>
      <c r="B271" s="25"/>
      <c r="E271" s="139" t="s">
        <v>235</v>
      </c>
      <c r="F271" s="98" t="s">
        <v>463</v>
      </c>
      <c r="G271" s="171" t="s">
        <v>239</v>
      </c>
      <c r="H271" s="172"/>
      <c r="I271" s="172"/>
      <c r="J271" s="172"/>
      <c r="K271" s="172"/>
      <c r="L271" s="172"/>
      <c r="M271" s="173"/>
      <c r="N271" s="136" t="s">
        <v>246</v>
      </c>
      <c r="O271" s="137"/>
      <c r="P271" s="137"/>
      <c r="Q271" s="137"/>
      <c r="R271" s="138"/>
      <c r="S271" s="88"/>
      <c r="T271" s="174"/>
      <c r="U271" s="175"/>
      <c r="V271" s="175"/>
      <c r="W271" s="175"/>
      <c r="X271" s="175"/>
      <c r="Y271" s="176"/>
      <c r="Z271" s="25"/>
    </row>
    <row r="272" spans="1:26" ht="35.1" customHeight="1" x14ac:dyDescent="0.15">
      <c r="A272" s="11">
        <f t="shared" si="2"/>
        <v>0</v>
      </c>
      <c r="B272" s="25"/>
      <c r="E272" s="140"/>
      <c r="F272" s="100" t="s">
        <v>464</v>
      </c>
      <c r="G272" s="142" t="s">
        <v>240</v>
      </c>
      <c r="H272" s="143"/>
      <c r="I272" s="143"/>
      <c r="J272" s="143"/>
      <c r="K272" s="143"/>
      <c r="L272" s="143"/>
      <c r="M272" s="144"/>
      <c r="N272" s="145" t="s">
        <v>247</v>
      </c>
      <c r="O272" s="146"/>
      <c r="P272" s="146"/>
      <c r="Q272" s="146"/>
      <c r="R272" s="147"/>
      <c r="S272" s="89"/>
      <c r="T272" s="133"/>
      <c r="U272" s="134"/>
      <c r="V272" s="134"/>
      <c r="W272" s="134"/>
      <c r="X272" s="134"/>
      <c r="Y272" s="135"/>
      <c r="Z272" s="25"/>
    </row>
    <row r="273" spans="1:26" ht="35.1" customHeight="1" x14ac:dyDescent="0.15">
      <c r="A273" s="11">
        <f t="shared" si="2"/>
        <v>0</v>
      </c>
      <c r="B273" s="25"/>
      <c r="E273" s="140"/>
      <c r="F273" s="100" t="s">
        <v>236</v>
      </c>
      <c r="G273" s="142" t="s">
        <v>241</v>
      </c>
      <c r="H273" s="143"/>
      <c r="I273" s="143"/>
      <c r="J273" s="143"/>
      <c r="K273" s="143"/>
      <c r="L273" s="143"/>
      <c r="M273" s="144"/>
      <c r="N273" s="148"/>
      <c r="O273" s="149"/>
      <c r="P273" s="149"/>
      <c r="Q273" s="149"/>
      <c r="R273" s="150"/>
      <c r="S273" s="89"/>
      <c r="T273" s="133"/>
      <c r="U273" s="134"/>
      <c r="V273" s="134"/>
      <c r="W273" s="134"/>
      <c r="X273" s="134"/>
      <c r="Y273" s="135"/>
      <c r="Z273" s="25"/>
    </row>
    <row r="274" spans="1:26" ht="35.1" customHeight="1" x14ac:dyDescent="0.15">
      <c r="A274" s="11">
        <f t="shared" si="2"/>
        <v>0</v>
      </c>
      <c r="B274" s="25"/>
      <c r="E274" s="140"/>
      <c r="F274" s="100" t="s">
        <v>237</v>
      </c>
      <c r="G274" s="142" t="s">
        <v>242</v>
      </c>
      <c r="H274" s="143"/>
      <c r="I274" s="143"/>
      <c r="J274" s="143"/>
      <c r="K274" s="143"/>
      <c r="L274" s="143"/>
      <c r="M274" s="144"/>
      <c r="N274" s="148"/>
      <c r="O274" s="149"/>
      <c r="P274" s="149"/>
      <c r="Q274" s="149"/>
      <c r="R274" s="150"/>
      <c r="S274" s="89"/>
      <c r="T274" s="133"/>
      <c r="U274" s="134"/>
      <c r="V274" s="134"/>
      <c r="W274" s="134"/>
      <c r="X274" s="134"/>
      <c r="Y274" s="135"/>
      <c r="Z274" s="25"/>
    </row>
    <row r="275" spans="1:26" ht="35.1" customHeight="1" x14ac:dyDescent="0.15">
      <c r="A275" s="11">
        <f t="shared" si="2"/>
        <v>0</v>
      </c>
      <c r="B275" s="25"/>
      <c r="E275" s="140"/>
      <c r="F275" s="100" t="s">
        <v>465</v>
      </c>
      <c r="G275" s="142" t="s">
        <v>243</v>
      </c>
      <c r="H275" s="143"/>
      <c r="I275" s="143"/>
      <c r="J275" s="143"/>
      <c r="K275" s="143"/>
      <c r="L275" s="143"/>
      <c r="M275" s="144"/>
      <c r="N275" s="148" t="s">
        <v>245</v>
      </c>
      <c r="O275" s="149"/>
      <c r="P275" s="149"/>
      <c r="Q275" s="149"/>
      <c r="R275" s="150"/>
      <c r="S275" s="89"/>
      <c r="T275" s="133"/>
      <c r="U275" s="134"/>
      <c r="V275" s="134"/>
      <c r="W275" s="134"/>
      <c r="X275" s="134"/>
      <c r="Y275" s="135"/>
      <c r="Z275" s="25"/>
    </row>
    <row r="276" spans="1:26" ht="35.1" customHeight="1" x14ac:dyDescent="0.15">
      <c r="A276" s="11">
        <f t="shared" si="2"/>
        <v>0</v>
      </c>
      <c r="B276" s="25"/>
      <c r="E276" s="141"/>
      <c r="F276" s="101" t="s">
        <v>238</v>
      </c>
      <c r="G276" s="184" t="s">
        <v>244</v>
      </c>
      <c r="H276" s="185"/>
      <c r="I276" s="185"/>
      <c r="J276" s="185"/>
      <c r="K276" s="185"/>
      <c r="L276" s="185"/>
      <c r="M276" s="186"/>
      <c r="N276" s="187"/>
      <c r="O276" s="188"/>
      <c r="P276" s="188"/>
      <c r="Q276" s="188"/>
      <c r="R276" s="189"/>
      <c r="S276" s="91"/>
      <c r="T276" s="130"/>
      <c r="U276" s="131"/>
      <c r="V276" s="131"/>
      <c r="W276" s="131"/>
      <c r="X276" s="131"/>
      <c r="Y276" s="132"/>
      <c r="Z276" s="25"/>
    </row>
    <row r="277" spans="1:26" ht="35.1" customHeight="1" x14ac:dyDescent="0.15">
      <c r="A277" s="11">
        <f t="shared" si="2"/>
        <v>0</v>
      </c>
      <c r="B277" s="25"/>
      <c r="E277" s="139" t="s">
        <v>248</v>
      </c>
      <c r="F277" s="98" t="s">
        <v>466</v>
      </c>
      <c r="G277" s="171" t="s">
        <v>249</v>
      </c>
      <c r="H277" s="172"/>
      <c r="I277" s="172"/>
      <c r="J277" s="172"/>
      <c r="K277" s="172"/>
      <c r="L277" s="172"/>
      <c r="M277" s="173"/>
      <c r="N277" s="178" t="s">
        <v>252</v>
      </c>
      <c r="O277" s="179"/>
      <c r="P277" s="179"/>
      <c r="Q277" s="179"/>
      <c r="R277" s="180"/>
      <c r="S277" s="88"/>
      <c r="T277" s="174"/>
      <c r="U277" s="175"/>
      <c r="V277" s="175"/>
      <c r="W277" s="175"/>
      <c r="X277" s="175"/>
      <c r="Y277" s="176"/>
      <c r="Z277" s="25"/>
    </row>
    <row r="278" spans="1:26" ht="35.1" customHeight="1" x14ac:dyDescent="0.15">
      <c r="A278" s="11">
        <f t="shared" si="2"/>
        <v>0</v>
      </c>
      <c r="B278" s="25"/>
      <c r="E278" s="140"/>
      <c r="F278" s="100">
        <v>2102</v>
      </c>
      <c r="G278" s="142" t="s">
        <v>250</v>
      </c>
      <c r="H278" s="143"/>
      <c r="I278" s="143"/>
      <c r="J278" s="143"/>
      <c r="K278" s="143"/>
      <c r="L278" s="143"/>
      <c r="M278" s="144"/>
      <c r="N278" s="148" t="s">
        <v>253</v>
      </c>
      <c r="O278" s="149"/>
      <c r="P278" s="149"/>
      <c r="Q278" s="149"/>
      <c r="R278" s="150"/>
      <c r="S278" s="89"/>
      <c r="T278" s="133"/>
      <c r="U278" s="134"/>
      <c r="V278" s="134"/>
      <c r="W278" s="134"/>
      <c r="X278" s="134"/>
      <c r="Y278" s="135"/>
      <c r="Z278" s="25"/>
    </row>
    <row r="279" spans="1:26" ht="35.1" customHeight="1" x14ac:dyDescent="0.15">
      <c r="A279" s="11">
        <f t="shared" si="2"/>
        <v>0</v>
      </c>
      <c r="B279" s="25"/>
      <c r="E279" s="141"/>
      <c r="F279" s="101" t="s">
        <v>254</v>
      </c>
      <c r="G279" s="184" t="s">
        <v>251</v>
      </c>
      <c r="H279" s="185"/>
      <c r="I279" s="185"/>
      <c r="J279" s="185"/>
      <c r="K279" s="185"/>
      <c r="L279" s="185"/>
      <c r="M279" s="186"/>
      <c r="N279" s="187"/>
      <c r="O279" s="188"/>
      <c r="P279" s="188"/>
      <c r="Q279" s="188"/>
      <c r="R279" s="189"/>
      <c r="S279" s="91"/>
      <c r="T279" s="130"/>
      <c r="U279" s="131"/>
      <c r="V279" s="131"/>
      <c r="W279" s="131"/>
      <c r="X279" s="131"/>
      <c r="Y279" s="132"/>
      <c r="Z279" s="25"/>
    </row>
    <row r="280" spans="1:26" ht="28.5" customHeight="1" x14ac:dyDescent="0.15">
      <c r="A280" s="10">
        <f>IF(COUNTIF(S281:S460,"○")&lt;1, 1001, 0)</f>
        <v>1001</v>
      </c>
      <c r="B280" s="32"/>
      <c r="C280" s="12"/>
      <c r="E280" s="117" t="s">
        <v>563</v>
      </c>
      <c r="F280" s="118"/>
      <c r="G280" s="118"/>
      <c r="H280" s="118"/>
      <c r="I280" s="118"/>
      <c r="J280" s="118"/>
      <c r="K280" s="118"/>
      <c r="L280" s="118"/>
      <c r="M280" s="190"/>
      <c r="N280" s="119" t="s">
        <v>564</v>
      </c>
      <c r="O280" s="120"/>
      <c r="P280" s="120"/>
      <c r="Q280" s="120"/>
      <c r="R280" s="121"/>
      <c r="S280" s="85" t="s">
        <v>7</v>
      </c>
      <c r="T280" s="191" t="s">
        <v>578</v>
      </c>
      <c r="U280" s="192"/>
      <c r="V280" s="192"/>
      <c r="W280" s="192"/>
      <c r="X280" s="192"/>
      <c r="Y280" s="193"/>
      <c r="Z280" s="17"/>
    </row>
    <row r="281" spans="1:26" ht="35.1" customHeight="1" x14ac:dyDescent="0.15">
      <c r="A281" s="11">
        <f t="shared" si="2"/>
        <v>0</v>
      </c>
      <c r="B281" s="25"/>
      <c r="E281" s="139" t="s">
        <v>255</v>
      </c>
      <c r="F281" s="98" t="s">
        <v>467</v>
      </c>
      <c r="G281" s="171" t="s">
        <v>258</v>
      </c>
      <c r="H281" s="172"/>
      <c r="I281" s="172"/>
      <c r="J281" s="172"/>
      <c r="K281" s="172"/>
      <c r="L281" s="172"/>
      <c r="M281" s="173"/>
      <c r="N281" s="178" t="s">
        <v>263</v>
      </c>
      <c r="O281" s="179"/>
      <c r="P281" s="179"/>
      <c r="Q281" s="179"/>
      <c r="R281" s="180"/>
      <c r="S281" s="88"/>
      <c r="T281" s="174"/>
      <c r="U281" s="175"/>
      <c r="V281" s="175"/>
      <c r="W281" s="175"/>
      <c r="X281" s="175"/>
      <c r="Y281" s="176"/>
      <c r="Z281" s="25"/>
    </row>
    <row r="282" spans="1:26" ht="35.1" customHeight="1" x14ac:dyDescent="0.15">
      <c r="A282" s="11">
        <f t="shared" si="2"/>
        <v>0</v>
      </c>
      <c r="B282" s="25"/>
      <c r="E282" s="140"/>
      <c r="F282" s="100" t="s">
        <v>468</v>
      </c>
      <c r="G282" s="142" t="s">
        <v>259</v>
      </c>
      <c r="H282" s="143"/>
      <c r="I282" s="143"/>
      <c r="J282" s="143"/>
      <c r="K282" s="143"/>
      <c r="L282" s="143"/>
      <c r="M282" s="144"/>
      <c r="N282" s="145" t="s">
        <v>264</v>
      </c>
      <c r="O282" s="146"/>
      <c r="P282" s="146"/>
      <c r="Q282" s="146"/>
      <c r="R282" s="147"/>
      <c r="S282" s="89"/>
      <c r="T282" s="133"/>
      <c r="U282" s="134"/>
      <c r="V282" s="134"/>
      <c r="W282" s="134"/>
      <c r="X282" s="134"/>
      <c r="Y282" s="135"/>
      <c r="Z282" s="25"/>
    </row>
    <row r="283" spans="1:26" ht="35.1" customHeight="1" x14ac:dyDescent="0.15">
      <c r="A283" s="11">
        <f t="shared" si="2"/>
        <v>0</v>
      </c>
      <c r="B283" s="25"/>
      <c r="E283" s="140"/>
      <c r="F283" s="100" t="s">
        <v>256</v>
      </c>
      <c r="G283" s="142" t="s">
        <v>260</v>
      </c>
      <c r="H283" s="143"/>
      <c r="I283" s="143"/>
      <c r="J283" s="143"/>
      <c r="K283" s="143"/>
      <c r="L283" s="143"/>
      <c r="M283" s="144"/>
      <c r="N283" s="148" t="s">
        <v>265</v>
      </c>
      <c r="O283" s="149"/>
      <c r="P283" s="149"/>
      <c r="Q283" s="149"/>
      <c r="R283" s="150"/>
      <c r="S283" s="89"/>
      <c r="T283" s="133"/>
      <c r="U283" s="134"/>
      <c r="V283" s="134"/>
      <c r="W283" s="134"/>
      <c r="X283" s="134"/>
      <c r="Y283" s="135"/>
      <c r="Z283" s="25"/>
    </row>
    <row r="284" spans="1:26" ht="35.1" customHeight="1" x14ac:dyDescent="0.15">
      <c r="A284" s="11">
        <f t="shared" si="2"/>
        <v>0</v>
      </c>
      <c r="B284" s="25"/>
      <c r="E284" s="140"/>
      <c r="F284" s="100" t="s">
        <v>257</v>
      </c>
      <c r="G284" s="142" t="s">
        <v>261</v>
      </c>
      <c r="H284" s="143"/>
      <c r="I284" s="143"/>
      <c r="J284" s="143"/>
      <c r="K284" s="143"/>
      <c r="L284" s="143"/>
      <c r="M284" s="144"/>
      <c r="N284" s="148" t="s">
        <v>261</v>
      </c>
      <c r="O284" s="149"/>
      <c r="P284" s="149"/>
      <c r="Q284" s="149"/>
      <c r="R284" s="150"/>
      <c r="S284" s="89"/>
      <c r="T284" s="133"/>
      <c r="U284" s="134"/>
      <c r="V284" s="134"/>
      <c r="W284" s="134"/>
      <c r="X284" s="134"/>
      <c r="Y284" s="135"/>
      <c r="Z284" s="25"/>
    </row>
    <row r="285" spans="1:26" ht="35.1" customHeight="1" x14ac:dyDescent="0.15">
      <c r="A285" s="11">
        <f t="shared" si="2"/>
        <v>0</v>
      </c>
      <c r="B285" s="25"/>
      <c r="E285" s="141"/>
      <c r="F285" s="101" t="s">
        <v>469</v>
      </c>
      <c r="G285" s="184" t="s">
        <v>262</v>
      </c>
      <c r="H285" s="185"/>
      <c r="I285" s="185"/>
      <c r="J285" s="185"/>
      <c r="K285" s="185"/>
      <c r="L285" s="185"/>
      <c r="M285" s="186"/>
      <c r="N285" s="187"/>
      <c r="O285" s="188"/>
      <c r="P285" s="188"/>
      <c r="Q285" s="188"/>
      <c r="R285" s="189"/>
      <c r="S285" s="91"/>
      <c r="T285" s="130"/>
      <c r="U285" s="131"/>
      <c r="V285" s="131"/>
      <c r="W285" s="131"/>
      <c r="X285" s="131"/>
      <c r="Y285" s="132"/>
      <c r="Z285" s="25"/>
    </row>
    <row r="286" spans="1:26" ht="35.1" customHeight="1" x14ac:dyDescent="0.15">
      <c r="A286" s="11">
        <f t="shared" si="2"/>
        <v>0</v>
      </c>
      <c r="B286" s="25"/>
      <c r="E286" s="181" t="s">
        <v>566</v>
      </c>
      <c r="F286" s="98" t="s">
        <v>470</v>
      </c>
      <c r="G286" s="171" t="s">
        <v>268</v>
      </c>
      <c r="H286" s="172"/>
      <c r="I286" s="172"/>
      <c r="J286" s="172"/>
      <c r="K286" s="172"/>
      <c r="L286" s="172"/>
      <c r="M286" s="173"/>
      <c r="N286" s="136" t="s">
        <v>273</v>
      </c>
      <c r="O286" s="137"/>
      <c r="P286" s="137"/>
      <c r="Q286" s="137"/>
      <c r="R286" s="138"/>
      <c r="S286" s="88"/>
      <c r="T286" s="174"/>
      <c r="U286" s="175"/>
      <c r="V286" s="175"/>
      <c r="W286" s="175"/>
      <c r="X286" s="175"/>
      <c r="Y286" s="176"/>
      <c r="Z286" s="25"/>
    </row>
    <row r="287" spans="1:26" ht="35.1" customHeight="1" x14ac:dyDescent="0.15">
      <c r="A287" s="11">
        <f t="shared" si="2"/>
        <v>0</v>
      </c>
      <c r="B287" s="25"/>
      <c r="E287" s="182"/>
      <c r="F287" s="100" t="s">
        <v>471</v>
      </c>
      <c r="G287" s="142" t="s">
        <v>269</v>
      </c>
      <c r="H287" s="143"/>
      <c r="I287" s="143"/>
      <c r="J287" s="143"/>
      <c r="K287" s="143"/>
      <c r="L287" s="143"/>
      <c r="M287" s="144"/>
      <c r="N287" s="148" t="s">
        <v>274</v>
      </c>
      <c r="O287" s="149"/>
      <c r="P287" s="149"/>
      <c r="Q287" s="149"/>
      <c r="R287" s="150"/>
      <c r="S287" s="89"/>
      <c r="T287" s="133"/>
      <c r="U287" s="134"/>
      <c r="V287" s="134"/>
      <c r="W287" s="134"/>
      <c r="X287" s="134"/>
      <c r="Y287" s="135"/>
      <c r="Z287" s="25"/>
    </row>
    <row r="288" spans="1:26" ht="35.1" customHeight="1" x14ac:dyDescent="0.15">
      <c r="A288" s="11">
        <f t="shared" si="2"/>
        <v>0</v>
      </c>
      <c r="B288" s="25"/>
      <c r="E288" s="182"/>
      <c r="F288" s="100" t="s">
        <v>266</v>
      </c>
      <c r="G288" s="142" t="s">
        <v>270</v>
      </c>
      <c r="H288" s="143"/>
      <c r="I288" s="143"/>
      <c r="J288" s="143"/>
      <c r="K288" s="143"/>
      <c r="L288" s="143"/>
      <c r="M288" s="144"/>
      <c r="N288" s="148" t="s">
        <v>275</v>
      </c>
      <c r="O288" s="149"/>
      <c r="P288" s="149"/>
      <c r="Q288" s="149"/>
      <c r="R288" s="150"/>
      <c r="S288" s="89"/>
      <c r="T288" s="133"/>
      <c r="U288" s="134"/>
      <c r="V288" s="134"/>
      <c r="W288" s="134"/>
      <c r="X288" s="134"/>
      <c r="Y288" s="135"/>
      <c r="Z288" s="25"/>
    </row>
    <row r="289" spans="1:26" ht="35.1" customHeight="1" x14ac:dyDescent="0.15">
      <c r="A289" s="11">
        <f t="shared" si="2"/>
        <v>0</v>
      </c>
      <c r="B289" s="25"/>
      <c r="E289" s="182"/>
      <c r="F289" s="100" t="s">
        <v>267</v>
      </c>
      <c r="G289" s="142" t="s">
        <v>271</v>
      </c>
      <c r="H289" s="143"/>
      <c r="I289" s="143"/>
      <c r="J289" s="143"/>
      <c r="K289" s="143"/>
      <c r="L289" s="143"/>
      <c r="M289" s="144"/>
      <c r="N289" s="148" t="s">
        <v>276</v>
      </c>
      <c r="O289" s="149"/>
      <c r="P289" s="149"/>
      <c r="Q289" s="149"/>
      <c r="R289" s="150"/>
      <c r="S289" s="89"/>
      <c r="T289" s="133"/>
      <c r="U289" s="134"/>
      <c r="V289" s="134"/>
      <c r="W289" s="134"/>
      <c r="X289" s="134"/>
      <c r="Y289" s="135"/>
      <c r="Z289" s="25"/>
    </row>
    <row r="290" spans="1:26" ht="35.1" customHeight="1" x14ac:dyDescent="0.15">
      <c r="A290" s="11">
        <f t="shared" si="2"/>
        <v>0</v>
      </c>
      <c r="B290" s="25"/>
      <c r="E290" s="183"/>
      <c r="F290" s="101" t="s">
        <v>472</v>
      </c>
      <c r="G290" s="184" t="s">
        <v>272</v>
      </c>
      <c r="H290" s="185"/>
      <c r="I290" s="185"/>
      <c r="J290" s="185"/>
      <c r="K290" s="185"/>
      <c r="L290" s="185"/>
      <c r="M290" s="186"/>
      <c r="N290" s="187"/>
      <c r="O290" s="188"/>
      <c r="P290" s="188"/>
      <c r="Q290" s="188"/>
      <c r="R290" s="189"/>
      <c r="S290" s="91"/>
      <c r="T290" s="130"/>
      <c r="U290" s="131"/>
      <c r="V290" s="131"/>
      <c r="W290" s="131"/>
      <c r="X290" s="131"/>
      <c r="Y290" s="132"/>
      <c r="Z290" s="25"/>
    </row>
    <row r="291" spans="1:26" ht="35.1" customHeight="1" x14ac:dyDescent="0.15">
      <c r="A291" s="11">
        <f t="shared" si="2"/>
        <v>0</v>
      </c>
      <c r="B291" s="25"/>
      <c r="E291" s="139" t="s">
        <v>277</v>
      </c>
      <c r="F291" s="98" t="s">
        <v>514</v>
      </c>
      <c r="G291" s="171" t="s">
        <v>515</v>
      </c>
      <c r="H291" s="172"/>
      <c r="I291" s="172"/>
      <c r="J291" s="172"/>
      <c r="K291" s="172"/>
      <c r="L291" s="172"/>
      <c r="M291" s="173"/>
      <c r="N291" s="136" t="s">
        <v>278</v>
      </c>
      <c r="O291" s="137"/>
      <c r="P291" s="137"/>
      <c r="Q291" s="137"/>
      <c r="R291" s="138"/>
      <c r="S291" s="88"/>
      <c r="T291" s="174"/>
      <c r="U291" s="175"/>
      <c r="V291" s="175"/>
      <c r="W291" s="175"/>
      <c r="X291" s="175"/>
      <c r="Y291" s="176"/>
      <c r="Z291" s="25"/>
    </row>
    <row r="292" spans="1:26" ht="35.1" customHeight="1" x14ac:dyDescent="0.15">
      <c r="A292" s="11">
        <f t="shared" si="2"/>
        <v>0</v>
      </c>
      <c r="B292" s="25"/>
      <c r="E292" s="140"/>
      <c r="F292" s="100" t="s">
        <v>516</v>
      </c>
      <c r="G292" s="142" t="s">
        <v>517</v>
      </c>
      <c r="H292" s="143"/>
      <c r="I292" s="143"/>
      <c r="J292" s="143"/>
      <c r="K292" s="143"/>
      <c r="L292" s="143"/>
      <c r="M292" s="144"/>
      <c r="N292" s="148" t="s">
        <v>279</v>
      </c>
      <c r="O292" s="149"/>
      <c r="P292" s="149"/>
      <c r="Q292" s="149"/>
      <c r="R292" s="150"/>
      <c r="S292" s="89"/>
      <c r="T292" s="133"/>
      <c r="U292" s="134"/>
      <c r="V292" s="134"/>
      <c r="W292" s="134"/>
      <c r="X292" s="134"/>
      <c r="Y292" s="135"/>
      <c r="Z292" s="25"/>
    </row>
    <row r="293" spans="1:26" ht="35.1" customHeight="1" x14ac:dyDescent="0.15">
      <c r="A293" s="11">
        <f t="shared" si="2"/>
        <v>0</v>
      </c>
      <c r="B293" s="25"/>
      <c r="E293" s="140"/>
      <c r="F293" s="100" t="s">
        <v>518</v>
      </c>
      <c r="G293" s="142" t="s">
        <v>519</v>
      </c>
      <c r="H293" s="143"/>
      <c r="I293" s="143"/>
      <c r="J293" s="143"/>
      <c r="K293" s="143"/>
      <c r="L293" s="143"/>
      <c r="M293" s="144"/>
      <c r="N293" s="145" t="s">
        <v>280</v>
      </c>
      <c r="O293" s="146"/>
      <c r="P293" s="146"/>
      <c r="Q293" s="146"/>
      <c r="R293" s="147"/>
      <c r="S293" s="89"/>
      <c r="T293" s="133"/>
      <c r="U293" s="134"/>
      <c r="V293" s="134"/>
      <c r="W293" s="134"/>
      <c r="X293" s="134"/>
      <c r="Y293" s="135"/>
      <c r="Z293" s="25"/>
    </row>
    <row r="294" spans="1:26" ht="35.1" customHeight="1" x14ac:dyDescent="0.15">
      <c r="A294" s="11">
        <f t="shared" si="2"/>
        <v>0</v>
      </c>
      <c r="B294" s="25"/>
      <c r="E294" s="140"/>
      <c r="F294" s="100" t="s">
        <v>520</v>
      </c>
      <c r="G294" s="142" t="s">
        <v>521</v>
      </c>
      <c r="H294" s="143"/>
      <c r="I294" s="143"/>
      <c r="J294" s="143"/>
      <c r="K294" s="143"/>
      <c r="L294" s="143"/>
      <c r="M294" s="144"/>
      <c r="N294" s="145" t="s">
        <v>281</v>
      </c>
      <c r="O294" s="146"/>
      <c r="P294" s="146"/>
      <c r="Q294" s="146"/>
      <c r="R294" s="147"/>
      <c r="S294" s="89"/>
      <c r="T294" s="133"/>
      <c r="U294" s="134"/>
      <c r="V294" s="134"/>
      <c r="W294" s="134"/>
      <c r="X294" s="134"/>
      <c r="Y294" s="135"/>
      <c r="Z294" s="25"/>
    </row>
    <row r="295" spans="1:26" ht="35.1" customHeight="1" x14ac:dyDescent="0.15">
      <c r="A295" s="11">
        <f t="shared" si="2"/>
        <v>0</v>
      </c>
      <c r="B295" s="25"/>
      <c r="E295" s="140"/>
      <c r="F295" s="100" t="s">
        <v>522</v>
      </c>
      <c r="G295" s="142" t="s">
        <v>523</v>
      </c>
      <c r="H295" s="143"/>
      <c r="I295" s="143"/>
      <c r="J295" s="143"/>
      <c r="K295" s="143"/>
      <c r="L295" s="143"/>
      <c r="M295" s="144"/>
      <c r="N295" s="148" t="s">
        <v>282</v>
      </c>
      <c r="O295" s="149"/>
      <c r="P295" s="149"/>
      <c r="Q295" s="149"/>
      <c r="R295" s="150"/>
      <c r="S295" s="89"/>
      <c r="T295" s="133"/>
      <c r="U295" s="134"/>
      <c r="V295" s="134"/>
      <c r="W295" s="134"/>
      <c r="X295" s="134"/>
      <c r="Y295" s="135"/>
      <c r="Z295" s="25"/>
    </row>
    <row r="296" spans="1:26" ht="35.1" customHeight="1" x14ac:dyDescent="0.15">
      <c r="A296" s="11">
        <f t="shared" si="2"/>
        <v>0</v>
      </c>
      <c r="B296" s="25"/>
      <c r="E296" s="140"/>
      <c r="F296" s="100" t="s">
        <v>524</v>
      </c>
      <c r="G296" s="142" t="s">
        <v>525</v>
      </c>
      <c r="H296" s="143"/>
      <c r="I296" s="143"/>
      <c r="J296" s="143"/>
      <c r="K296" s="143"/>
      <c r="L296" s="143"/>
      <c r="M296" s="144"/>
      <c r="N296" s="148" t="s">
        <v>283</v>
      </c>
      <c r="O296" s="149"/>
      <c r="P296" s="149"/>
      <c r="Q296" s="149"/>
      <c r="R296" s="150"/>
      <c r="S296" s="89"/>
      <c r="T296" s="133"/>
      <c r="U296" s="134"/>
      <c r="V296" s="134"/>
      <c r="W296" s="134"/>
      <c r="X296" s="134"/>
      <c r="Y296" s="135"/>
      <c r="Z296" s="25"/>
    </row>
    <row r="297" spans="1:26" ht="35.1" customHeight="1" x14ac:dyDescent="0.15">
      <c r="A297" s="11">
        <f t="shared" si="2"/>
        <v>0</v>
      </c>
      <c r="B297" s="25"/>
      <c r="E297" s="141"/>
      <c r="F297" s="103" t="s">
        <v>526</v>
      </c>
      <c r="G297" s="184" t="s">
        <v>527</v>
      </c>
      <c r="H297" s="185"/>
      <c r="I297" s="185"/>
      <c r="J297" s="185"/>
      <c r="K297" s="185"/>
      <c r="L297" s="185"/>
      <c r="M297" s="186"/>
      <c r="N297" s="187"/>
      <c r="O297" s="188"/>
      <c r="P297" s="188"/>
      <c r="Q297" s="188"/>
      <c r="R297" s="189"/>
      <c r="S297" s="90"/>
      <c r="T297" s="130"/>
      <c r="U297" s="131"/>
      <c r="V297" s="131"/>
      <c r="W297" s="131"/>
      <c r="X297" s="131"/>
      <c r="Y297" s="132"/>
      <c r="Z297" s="25"/>
    </row>
    <row r="298" spans="1:26" ht="20.100000000000001" customHeight="1" x14ac:dyDescent="0.15">
      <c r="B298" s="25"/>
      <c r="F298" s="31"/>
      <c r="S298" s="31"/>
      <c r="Z298" s="25"/>
    </row>
    <row r="299" spans="1:26" ht="10.5" customHeight="1" x14ac:dyDescent="0.15">
      <c r="B299" s="25"/>
      <c r="Z299" s="25"/>
    </row>
    <row r="300" spans="1:26" ht="20.100000000000001" customHeight="1" x14ac:dyDescent="0.15">
      <c r="B300" s="25"/>
      <c r="E300" s="87" t="s">
        <v>284</v>
      </c>
      <c r="F300" s="86"/>
      <c r="G300" s="86"/>
      <c r="H300" s="86"/>
      <c r="I300" s="86"/>
      <c r="J300" s="86"/>
      <c r="K300" s="86"/>
      <c r="L300" s="86"/>
      <c r="M300" s="86"/>
      <c r="N300" s="86"/>
      <c r="O300" s="86"/>
      <c r="P300" s="86"/>
      <c r="Q300" s="86"/>
      <c r="R300" s="86"/>
      <c r="S300" s="86"/>
      <c r="T300" s="86"/>
      <c r="U300" s="86"/>
      <c r="V300" s="86"/>
      <c r="W300" s="86"/>
      <c r="X300" s="86"/>
      <c r="Y300" s="86"/>
      <c r="Z300" s="17"/>
    </row>
    <row r="301" spans="1:26" ht="24.95" customHeight="1" x14ac:dyDescent="0.15">
      <c r="B301" s="25"/>
      <c r="E301" s="117" t="s">
        <v>563</v>
      </c>
      <c r="F301" s="118"/>
      <c r="G301" s="118"/>
      <c r="H301" s="118"/>
      <c r="I301" s="118"/>
      <c r="J301" s="118"/>
      <c r="K301" s="118"/>
      <c r="L301" s="118"/>
      <c r="M301" s="118"/>
      <c r="N301" s="119" t="s">
        <v>564</v>
      </c>
      <c r="O301" s="120"/>
      <c r="P301" s="120"/>
      <c r="Q301" s="120"/>
      <c r="R301" s="121"/>
      <c r="S301" s="85" t="s">
        <v>7</v>
      </c>
      <c r="T301" s="122" t="s">
        <v>578</v>
      </c>
      <c r="U301" s="122"/>
      <c r="V301" s="122"/>
      <c r="W301" s="122"/>
      <c r="X301" s="122"/>
      <c r="Y301" s="123"/>
      <c r="Z301" s="17"/>
    </row>
    <row r="302" spans="1:26" ht="39.950000000000003" customHeight="1" x14ac:dyDescent="0.15">
      <c r="A302" s="11">
        <f t="shared" ref="A302:A334" si="3">IF(AND(S302="○", TRIM(T302)=""),1001,0)</f>
        <v>0</v>
      </c>
      <c r="B302" s="25"/>
      <c r="E302" s="127" t="s">
        <v>285</v>
      </c>
      <c r="F302" s="98" t="s">
        <v>473</v>
      </c>
      <c r="G302" s="142" t="s">
        <v>288</v>
      </c>
      <c r="H302" s="143"/>
      <c r="I302" s="143"/>
      <c r="J302" s="143"/>
      <c r="K302" s="143"/>
      <c r="L302" s="143"/>
      <c r="M302" s="144"/>
      <c r="N302" s="148" t="s">
        <v>293</v>
      </c>
      <c r="O302" s="149"/>
      <c r="P302" s="149"/>
      <c r="Q302" s="149"/>
      <c r="R302" s="150"/>
      <c r="S302" s="88"/>
      <c r="T302" s="174"/>
      <c r="U302" s="175"/>
      <c r="V302" s="175"/>
      <c r="W302" s="175"/>
      <c r="X302" s="175"/>
      <c r="Y302" s="176"/>
      <c r="Z302" s="25"/>
    </row>
    <row r="303" spans="1:26" ht="39.950000000000003" customHeight="1" x14ac:dyDescent="0.15">
      <c r="A303" s="11">
        <f t="shared" si="3"/>
        <v>0</v>
      </c>
      <c r="B303" s="25"/>
      <c r="E303" s="128"/>
      <c r="F303" s="99" t="s">
        <v>474</v>
      </c>
      <c r="G303" s="142" t="s">
        <v>289</v>
      </c>
      <c r="H303" s="143"/>
      <c r="I303" s="143"/>
      <c r="J303" s="143"/>
      <c r="K303" s="143"/>
      <c r="L303" s="143"/>
      <c r="M303" s="144"/>
      <c r="N303" s="148" t="s">
        <v>294</v>
      </c>
      <c r="O303" s="149"/>
      <c r="P303" s="149"/>
      <c r="Q303" s="149"/>
      <c r="R303" s="150"/>
      <c r="S303" s="89"/>
      <c r="T303" s="133"/>
      <c r="U303" s="134"/>
      <c r="V303" s="134"/>
      <c r="W303" s="134"/>
      <c r="X303" s="134"/>
      <c r="Y303" s="135"/>
      <c r="Z303" s="25"/>
    </row>
    <row r="304" spans="1:26" ht="39.950000000000003" customHeight="1" x14ac:dyDescent="0.15">
      <c r="A304" s="11">
        <f t="shared" si="3"/>
        <v>0</v>
      </c>
      <c r="B304" s="25"/>
      <c r="E304" s="128"/>
      <c r="F304" s="100" t="s">
        <v>286</v>
      </c>
      <c r="G304" s="142" t="s">
        <v>290</v>
      </c>
      <c r="H304" s="143"/>
      <c r="I304" s="143"/>
      <c r="J304" s="143"/>
      <c r="K304" s="143"/>
      <c r="L304" s="143"/>
      <c r="M304" s="144"/>
      <c r="N304" s="148"/>
      <c r="O304" s="149"/>
      <c r="P304" s="149"/>
      <c r="Q304" s="149"/>
      <c r="R304" s="150"/>
      <c r="S304" s="89"/>
      <c r="T304" s="133"/>
      <c r="U304" s="134"/>
      <c r="V304" s="134"/>
      <c r="W304" s="134"/>
      <c r="X304" s="134"/>
      <c r="Y304" s="135"/>
      <c r="Z304" s="25"/>
    </row>
    <row r="305" spans="1:26" ht="39.950000000000003" customHeight="1" x14ac:dyDescent="0.15">
      <c r="A305" s="11">
        <f t="shared" si="3"/>
        <v>0</v>
      </c>
      <c r="B305" s="25"/>
      <c r="E305" s="128"/>
      <c r="F305" s="100" t="s">
        <v>287</v>
      </c>
      <c r="G305" s="142" t="s">
        <v>291</v>
      </c>
      <c r="H305" s="143"/>
      <c r="I305" s="143"/>
      <c r="J305" s="143"/>
      <c r="K305" s="143"/>
      <c r="L305" s="143"/>
      <c r="M305" s="144"/>
      <c r="N305" s="148"/>
      <c r="O305" s="149"/>
      <c r="P305" s="149"/>
      <c r="Q305" s="149"/>
      <c r="R305" s="150"/>
      <c r="S305" s="89"/>
      <c r="T305" s="133"/>
      <c r="U305" s="134"/>
      <c r="V305" s="134"/>
      <c r="W305" s="134"/>
      <c r="X305" s="134"/>
      <c r="Y305" s="135"/>
      <c r="Z305" s="25"/>
    </row>
    <row r="306" spans="1:26" ht="39.950000000000003" customHeight="1" x14ac:dyDescent="0.15">
      <c r="A306" s="11">
        <f t="shared" si="3"/>
        <v>0</v>
      </c>
      <c r="B306" s="25"/>
      <c r="E306" s="128"/>
      <c r="F306" s="100" t="s">
        <v>475</v>
      </c>
      <c r="G306" s="142" t="s">
        <v>292</v>
      </c>
      <c r="H306" s="143"/>
      <c r="I306" s="143"/>
      <c r="J306" s="143"/>
      <c r="K306" s="143"/>
      <c r="L306" s="143"/>
      <c r="M306" s="144"/>
      <c r="N306" s="148"/>
      <c r="O306" s="149"/>
      <c r="P306" s="149"/>
      <c r="Q306" s="149"/>
      <c r="R306" s="150"/>
      <c r="S306" s="89"/>
      <c r="T306" s="133"/>
      <c r="U306" s="134"/>
      <c r="V306" s="134"/>
      <c r="W306" s="134"/>
      <c r="X306" s="134"/>
      <c r="Y306" s="135"/>
      <c r="Z306" s="25"/>
    </row>
    <row r="307" spans="1:26" ht="39.950000000000003" customHeight="1" x14ac:dyDescent="0.15">
      <c r="A307" s="11">
        <f t="shared" si="3"/>
        <v>0</v>
      </c>
      <c r="B307" s="25"/>
      <c r="E307" s="128"/>
      <c r="F307" s="101" t="s">
        <v>476</v>
      </c>
      <c r="G307" s="160" t="s">
        <v>528</v>
      </c>
      <c r="H307" s="161"/>
      <c r="I307" s="161"/>
      <c r="J307" s="161"/>
      <c r="K307" s="161"/>
      <c r="L307" s="161"/>
      <c r="M307" s="162"/>
      <c r="N307" s="157"/>
      <c r="O307" s="158"/>
      <c r="P307" s="158"/>
      <c r="Q307" s="158"/>
      <c r="R307" s="159"/>
      <c r="S307" s="91"/>
      <c r="T307" s="130"/>
      <c r="U307" s="131"/>
      <c r="V307" s="131"/>
      <c r="W307" s="131"/>
      <c r="X307" s="131"/>
      <c r="Y307" s="132"/>
      <c r="Z307" s="25"/>
    </row>
    <row r="308" spans="1:26" ht="39.950000000000003" customHeight="1" x14ac:dyDescent="0.15">
      <c r="A308" s="11">
        <f t="shared" si="3"/>
        <v>0</v>
      </c>
      <c r="B308" s="25"/>
      <c r="E308" s="127" t="s">
        <v>295</v>
      </c>
      <c r="F308" s="98" t="s">
        <v>299</v>
      </c>
      <c r="G308" s="171" t="s">
        <v>300</v>
      </c>
      <c r="H308" s="172"/>
      <c r="I308" s="172"/>
      <c r="J308" s="172"/>
      <c r="K308" s="172"/>
      <c r="L308" s="172"/>
      <c r="M308" s="173"/>
      <c r="N308" s="136"/>
      <c r="O308" s="137"/>
      <c r="P308" s="137"/>
      <c r="Q308" s="137"/>
      <c r="R308" s="138"/>
      <c r="S308" s="88"/>
      <c r="T308" s="174"/>
      <c r="U308" s="175"/>
      <c r="V308" s="175"/>
      <c r="W308" s="175"/>
      <c r="X308" s="175"/>
      <c r="Y308" s="176"/>
      <c r="Z308" s="25"/>
    </row>
    <row r="309" spans="1:26" ht="39.950000000000003" customHeight="1" x14ac:dyDescent="0.15">
      <c r="A309" s="11">
        <f t="shared" si="3"/>
        <v>0</v>
      </c>
      <c r="B309" s="25"/>
      <c r="E309" s="128"/>
      <c r="F309" s="99" t="s">
        <v>298</v>
      </c>
      <c r="G309" s="142" t="s">
        <v>529</v>
      </c>
      <c r="H309" s="143"/>
      <c r="I309" s="143"/>
      <c r="J309" s="143"/>
      <c r="K309" s="143"/>
      <c r="L309" s="143"/>
      <c r="M309" s="144"/>
      <c r="N309" s="148" t="s">
        <v>301</v>
      </c>
      <c r="O309" s="149"/>
      <c r="P309" s="149"/>
      <c r="Q309" s="149"/>
      <c r="R309" s="150"/>
      <c r="S309" s="89"/>
      <c r="T309" s="133"/>
      <c r="U309" s="134"/>
      <c r="V309" s="134"/>
      <c r="W309" s="134"/>
      <c r="X309" s="134"/>
      <c r="Y309" s="135"/>
      <c r="Z309" s="25"/>
    </row>
    <row r="310" spans="1:26" ht="39.950000000000003" customHeight="1" x14ac:dyDescent="0.15">
      <c r="A310" s="11">
        <f t="shared" si="3"/>
        <v>0</v>
      </c>
      <c r="B310" s="25"/>
      <c r="E310" s="128"/>
      <c r="F310" s="100" t="s">
        <v>296</v>
      </c>
      <c r="G310" s="142" t="s">
        <v>530</v>
      </c>
      <c r="H310" s="143"/>
      <c r="I310" s="143"/>
      <c r="J310" s="143"/>
      <c r="K310" s="143"/>
      <c r="L310" s="143"/>
      <c r="M310" s="144"/>
      <c r="N310" s="148" t="s">
        <v>302</v>
      </c>
      <c r="O310" s="149"/>
      <c r="P310" s="149"/>
      <c r="Q310" s="149"/>
      <c r="R310" s="150"/>
      <c r="S310" s="89"/>
      <c r="T310" s="133"/>
      <c r="U310" s="134"/>
      <c r="V310" s="134"/>
      <c r="W310" s="134"/>
      <c r="X310" s="134"/>
      <c r="Y310" s="135"/>
      <c r="Z310" s="25"/>
    </row>
    <row r="311" spans="1:26" ht="39.950000000000003" customHeight="1" x14ac:dyDescent="0.15">
      <c r="A311" s="11">
        <f t="shared" si="3"/>
        <v>0</v>
      </c>
      <c r="B311" s="25"/>
      <c r="E311" s="128"/>
      <c r="F311" s="100" t="s">
        <v>297</v>
      </c>
      <c r="G311" s="142" t="s">
        <v>531</v>
      </c>
      <c r="H311" s="143"/>
      <c r="I311" s="143"/>
      <c r="J311" s="143"/>
      <c r="K311" s="143"/>
      <c r="L311" s="143"/>
      <c r="M311" s="144"/>
      <c r="N311" s="148" t="s">
        <v>303</v>
      </c>
      <c r="O311" s="149"/>
      <c r="P311" s="149"/>
      <c r="Q311" s="149"/>
      <c r="R311" s="150"/>
      <c r="S311" s="89"/>
      <c r="T311" s="133"/>
      <c r="U311" s="134"/>
      <c r="V311" s="134"/>
      <c r="W311" s="134"/>
      <c r="X311" s="134"/>
      <c r="Y311" s="135"/>
      <c r="Z311" s="25"/>
    </row>
    <row r="312" spans="1:26" ht="39.950000000000003" customHeight="1" x14ac:dyDescent="0.15">
      <c r="A312" s="11">
        <f t="shared" si="3"/>
        <v>0</v>
      </c>
      <c r="B312" s="25"/>
      <c r="E312" s="128"/>
      <c r="F312" s="100" t="s">
        <v>477</v>
      </c>
      <c r="G312" s="142" t="s">
        <v>532</v>
      </c>
      <c r="H312" s="143"/>
      <c r="I312" s="143"/>
      <c r="J312" s="143"/>
      <c r="K312" s="143"/>
      <c r="L312" s="143"/>
      <c r="M312" s="144"/>
      <c r="N312" s="145" t="s">
        <v>304</v>
      </c>
      <c r="O312" s="146"/>
      <c r="P312" s="146"/>
      <c r="Q312" s="146"/>
      <c r="R312" s="147"/>
      <c r="S312" s="89"/>
      <c r="T312" s="133"/>
      <c r="U312" s="134"/>
      <c r="V312" s="134"/>
      <c r="W312" s="134"/>
      <c r="X312" s="134"/>
      <c r="Y312" s="135"/>
      <c r="Z312" s="25"/>
    </row>
    <row r="313" spans="1:26" ht="39.950000000000003" customHeight="1" x14ac:dyDescent="0.15">
      <c r="A313" s="11">
        <f t="shared" si="3"/>
        <v>0</v>
      </c>
      <c r="B313" s="25"/>
      <c r="E313" s="128"/>
      <c r="F313" s="100" t="s">
        <v>478</v>
      </c>
      <c r="G313" s="142" t="s">
        <v>533</v>
      </c>
      <c r="H313" s="143"/>
      <c r="I313" s="143"/>
      <c r="J313" s="143"/>
      <c r="K313" s="143"/>
      <c r="L313" s="143"/>
      <c r="M313" s="144"/>
      <c r="N313" s="148" t="s">
        <v>305</v>
      </c>
      <c r="O313" s="149"/>
      <c r="P313" s="149"/>
      <c r="Q313" s="149"/>
      <c r="R313" s="150"/>
      <c r="S313" s="89"/>
      <c r="T313" s="133"/>
      <c r="U313" s="134"/>
      <c r="V313" s="134"/>
      <c r="W313" s="134"/>
      <c r="X313" s="134"/>
      <c r="Y313" s="135"/>
      <c r="Z313" s="25"/>
    </row>
    <row r="314" spans="1:26" ht="39.950000000000003" customHeight="1" x14ac:dyDescent="0.15">
      <c r="A314" s="11">
        <f t="shared" si="3"/>
        <v>0</v>
      </c>
      <c r="B314" s="25"/>
      <c r="E314" s="128"/>
      <c r="F314" s="100" t="s">
        <v>479</v>
      </c>
      <c r="G314" s="142" t="s">
        <v>534</v>
      </c>
      <c r="H314" s="143"/>
      <c r="I314" s="143"/>
      <c r="J314" s="143"/>
      <c r="K314" s="143"/>
      <c r="L314" s="143"/>
      <c r="M314" s="144"/>
      <c r="N314" s="148" t="s">
        <v>306</v>
      </c>
      <c r="O314" s="149"/>
      <c r="P314" s="149"/>
      <c r="Q314" s="149"/>
      <c r="R314" s="150"/>
      <c r="S314" s="89"/>
      <c r="T314" s="133"/>
      <c r="U314" s="134"/>
      <c r="V314" s="134"/>
      <c r="W314" s="134"/>
      <c r="X314" s="134"/>
      <c r="Y314" s="135"/>
      <c r="Z314" s="25"/>
    </row>
    <row r="315" spans="1:26" ht="39.950000000000003" customHeight="1" x14ac:dyDescent="0.15">
      <c r="A315" s="11">
        <f t="shared" si="3"/>
        <v>0</v>
      </c>
      <c r="B315" s="25"/>
      <c r="E315" s="128"/>
      <c r="F315" s="100" t="s">
        <v>480</v>
      </c>
      <c r="G315" s="154" t="s">
        <v>535</v>
      </c>
      <c r="H315" s="155"/>
      <c r="I315" s="155"/>
      <c r="J315" s="155"/>
      <c r="K315" s="155"/>
      <c r="L315" s="155"/>
      <c r="M315" s="156"/>
      <c r="N315" s="151" t="s">
        <v>307</v>
      </c>
      <c r="O315" s="152"/>
      <c r="P315" s="152"/>
      <c r="Q315" s="152"/>
      <c r="R315" s="153"/>
      <c r="S315" s="89"/>
      <c r="T315" s="133"/>
      <c r="U315" s="134"/>
      <c r="V315" s="134"/>
      <c r="W315" s="134"/>
      <c r="X315" s="134"/>
      <c r="Y315" s="135"/>
      <c r="Z315" s="25"/>
    </row>
    <row r="316" spans="1:26" ht="39.950000000000003" customHeight="1" x14ac:dyDescent="0.15">
      <c r="A316" s="11">
        <f t="shared" si="3"/>
        <v>0</v>
      </c>
      <c r="B316" s="25"/>
      <c r="E316" s="128"/>
      <c r="F316" s="100" t="s">
        <v>481</v>
      </c>
      <c r="G316" s="142" t="s">
        <v>536</v>
      </c>
      <c r="H316" s="143"/>
      <c r="I316" s="143"/>
      <c r="J316" s="143"/>
      <c r="K316" s="143"/>
      <c r="L316" s="143"/>
      <c r="M316" s="144"/>
      <c r="N316" s="148" t="s">
        <v>308</v>
      </c>
      <c r="O316" s="149"/>
      <c r="P316" s="149"/>
      <c r="Q316" s="149"/>
      <c r="R316" s="150"/>
      <c r="S316" s="89"/>
      <c r="T316" s="133"/>
      <c r="U316" s="134"/>
      <c r="V316" s="134"/>
      <c r="W316" s="134"/>
      <c r="X316" s="134"/>
      <c r="Y316" s="135"/>
      <c r="Z316" s="25"/>
    </row>
    <row r="317" spans="1:26" ht="39.950000000000003" customHeight="1" x14ac:dyDescent="0.15">
      <c r="A317" s="11">
        <f t="shared" si="3"/>
        <v>0</v>
      </c>
      <c r="B317" s="25"/>
      <c r="E317" s="128"/>
      <c r="F317" s="100" t="s">
        <v>482</v>
      </c>
      <c r="G317" s="142" t="s">
        <v>537</v>
      </c>
      <c r="H317" s="143"/>
      <c r="I317" s="143"/>
      <c r="J317" s="143"/>
      <c r="K317" s="143"/>
      <c r="L317" s="143"/>
      <c r="M317" s="144"/>
      <c r="N317" s="148" t="s">
        <v>309</v>
      </c>
      <c r="O317" s="149"/>
      <c r="P317" s="149"/>
      <c r="Q317" s="149"/>
      <c r="R317" s="150"/>
      <c r="S317" s="89"/>
      <c r="T317" s="133"/>
      <c r="U317" s="134"/>
      <c r="V317" s="134"/>
      <c r="W317" s="134"/>
      <c r="X317" s="134"/>
      <c r="Y317" s="135"/>
      <c r="Z317" s="25"/>
    </row>
    <row r="318" spans="1:26" ht="39.950000000000003" customHeight="1" x14ac:dyDescent="0.15">
      <c r="A318" s="11">
        <f t="shared" si="3"/>
        <v>0</v>
      </c>
      <c r="B318" s="25"/>
      <c r="E318" s="128"/>
      <c r="F318" s="100" t="s">
        <v>483</v>
      </c>
      <c r="G318" s="142" t="s">
        <v>538</v>
      </c>
      <c r="H318" s="143"/>
      <c r="I318" s="143"/>
      <c r="J318" s="143"/>
      <c r="K318" s="143"/>
      <c r="L318" s="143"/>
      <c r="M318" s="144"/>
      <c r="N318" s="148"/>
      <c r="O318" s="149"/>
      <c r="P318" s="149"/>
      <c r="Q318" s="149"/>
      <c r="R318" s="150"/>
      <c r="S318" s="89"/>
      <c r="T318" s="133"/>
      <c r="U318" s="134"/>
      <c r="V318" s="134"/>
      <c r="W318" s="134"/>
      <c r="X318" s="134"/>
      <c r="Y318" s="135"/>
      <c r="Z318" s="25"/>
    </row>
    <row r="319" spans="1:26" ht="39.950000000000003" customHeight="1" x14ac:dyDescent="0.15">
      <c r="A319" s="11">
        <f t="shared" si="3"/>
        <v>0</v>
      </c>
      <c r="B319" s="25"/>
      <c r="E319" s="128"/>
      <c r="F319" s="100" t="s">
        <v>484</v>
      </c>
      <c r="G319" s="142" t="s">
        <v>539</v>
      </c>
      <c r="H319" s="143"/>
      <c r="I319" s="143"/>
      <c r="J319" s="143"/>
      <c r="K319" s="143"/>
      <c r="L319" s="143"/>
      <c r="M319" s="144"/>
      <c r="N319" s="145" t="s">
        <v>310</v>
      </c>
      <c r="O319" s="146"/>
      <c r="P319" s="146"/>
      <c r="Q319" s="146"/>
      <c r="R319" s="147"/>
      <c r="S319" s="89"/>
      <c r="T319" s="133"/>
      <c r="U319" s="134"/>
      <c r="V319" s="134"/>
      <c r="W319" s="134"/>
      <c r="X319" s="134"/>
      <c r="Y319" s="135"/>
      <c r="Z319" s="25"/>
    </row>
    <row r="320" spans="1:26" ht="39.950000000000003" customHeight="1" x14ac:dyDescent="0.15">
      <c r="A320" s="11">
        <f t="shared" si="3"/>
        <v>0</v>
      </c>
      <c r="B320" s="25"/>
      <c r="E320" s="129"/>
      <c r="F320" s="101" t="s">
        <v>485</v>
      </c>
      <c r="G320" s="160" t="s">
        <v>540</v>
      </c>
      <c r="H320" s="161"/>
      <c r="I320" s="161"/>
      <c r="J320" s="161"/>
      <c r="K320" s="161"/>
      <c r="L320" s="161"/>
      <c r="M320" s="162"/>
      <c r="N320" s="157"/>
      <c r="O320" s="158"/>
      <c r="P320" s="158"/>
      <c r="Q320" s="158"/>
      <c r="R320" s="159"/>
      <c r="S320" s="91"/>
      <c r="T320" s="130"/>
      <c r="U320" s="131"/>
      <c r="V320" s="131"/>
      <c r="W320" s="131"/>
      <c r="X320" s="131"/>
      <c r="Y320" s="132"/>
      <c r="Z320" s="25"/>
    </row>
    <row r="321" spans="1:26" ht="24.95" customHeight="1" x14ac:dyDescent="0.15">
      <c r="B321" s="25"/>
      <c r="E321" s="117" t="s">
        <v>563</v>
      </c>
      <c r="F321" s="118"/>
      <c r="G321" s="118"/>
      <c r="H321" s="118"/>
      <c r="I321" s="118"/>
      <c r="J321" s="118"/>
      <c r="K321" s="118"/>
      <c r="L321" s="118"/>
      <c r="M321" s="118"/>
      <c r="N321" s="119" t="s">
        <v>564</v>
      </c>
      <c r="O321" s="120"/>
      <c r="P321" s="120"/>
      <c r="Q321" s="120"/>
      <c r="R321" s="121"/>
      <c r="S321" s="85" t="s">
        <v>7</v>
      </c>
      <c r="T321" s="122" t="s">
        <v>578</v>
      </c>
      <c r="U321" s="122"/>
      <c r="V321" s="122"/>
      <c r="W321" s="122"/>
      <c r="X321" s="122"/>
      <c r="Y321" s="123"/>
      <c r="Z321" s="17"/>
    </row>
    <row r="322" spans="1:26" ht="39.950000000000003" customHeight="1" x14ac:dyDescent="0.15">
      <c r="A322" s="11">
        <f t="shared" si="3"/>
        <v>0</v>
      </c>
      <c r="B322" s="25"/>
      <c r="E322" s="127" t="s">
        <v>311</v>
      </c>
      <c r="F322" s="98" t="s">
        <v>312</v>
      </c>
      <c r="G322" s="171" t="s">
        <v>541</v>
      </c>
      <c r="H322" s="172"/>
      <c r="I322" s="172"/>
      <c r="J322" s="172"/>
      <c r="K322" s="172"/>
      <c r="L322" s="172"/>
      <c r="M322" s="173"/>
      <c r="N322" s="136"/>
      <c r="O322" s="137"/>
      <c r="P322" s="137"/>
      <c r="Q322" s="137"/>
      <c r="R322" s="138"/>
      <c r="S322" s="88"/>
      <c r="T322" s="174"/>
      <c r="U322" s="175"/>
      <c r="V322" s="175"/>
      <c r="W322" s="175"/>
      <c r="X322" s="175"/>
      <c r="Y322" s="176"/>
      <c r="Z322" s="25"/>
    </row>
    <row r="323" spans="1:26" ht="39.950000000000003" customHeight="1" x14ac:dyDescent="0.15">
      <c r="A323" s="11">
        <f t="shared" si="3"/>
        <v>0</v>
      </c>
      <c r="B323" s="25"/>
      <c r="E323" s="128"/>
      <c r="F323" s="99" t="s">
        <v>313</v>
      </c>
      <c r="G323" s="142" t="s">
        <v>542</v>
      </c>
      <c r="H323" s="143"/>
      <c r="I323" s="143"/>
      <c r="J323" s="143"/>
      <c r="K323" s="143"/>
      <c r="L323" s="143"/>
      <c r="M323" s="144"/>
      <c r="N323" s="148"/>
      <c r="O323" s="149"/>
      <c r="P323" s="149"/>
      <c r="Q323" s="149"/>
      <c r="R323" s="150"/>
      <c r="S323" s="89"/>
      <c r="T323" s="133"/>
      <c r="U323" s="134"/>
      <c r="V323" s="134"/>
      <c r="W323" s="134"/>
      <c r="X323" s="134"/>
      <c r="Y323" s="135"/>
      <c r="Z323" s="25"/>
    </row>
    <row r="324" spans="1:26" ht="39.950000000000003" customHeight="1" x14ac:dyDescent="0.15">
      <c r="A324" s="11">
        <f t="shared" si="3"/>
        <v>0</v>
      </c>
      <c r="B324" s="25"/>
      <c r="E324" s="128"/>
      <c r="F324" s="100" t="s">
        <v>314</v>
      </c>
      <c r="G324" s="142" t="s">
        <v>543</v>
      </c>
      <c r="H324" s="143"/>
      <c r="I324" s="143"/>
      <c r="J324" s="143"/>
      <c r="K324" s="143"/>
      <c r="L324" s="143"/>
      <c r="M324" s="144"/>
      <c r="N324" s="148"/>
      <c r="O324" s="149"/>
      <c r="P324" s="149"/>
      <c r="Q324" s="149"/>
      <c r="R324" s="150"/>
      <c r="S324" s="89"/>
      <c r="T324" s="133"/>
      <c r="U324" s="134"/>
      <c r="V324" s="134"/>
      <c r="W324" s="134"/>
      <c r="X324" s="134"/>
      <c r="Y324" s="135"/>
      <c r="Z324" s="25"/>
    </row>
    <row r="325" spans="1:26" ht="39.950000000000003" customHeight="1" x14ac:dyDescent="0.15">
      <c r="A325" s="11">
        <f t="shared" si="3"/>
        <v>0</v>
      </c>
      <c r="B325" s="25"/>
      <c r="E325" s="128"/>
      <c r="F325" s="100" t="s">
        <v>315</v>
      </c>
      <c r="G325" s="142" t="s">
        <v>544</v>
      </c>
      <c r="H325" s="143"/>
      <c r="I325" s="143"/>
      <c r="J325" s="143"/>
      <c r="K325" s="143"/>
      <c r="L325" s="143"/>
      <c r="M325" s="144"/>
      <c r="N325" s="148"/>
      <c r="O325" s="149"/>
      <c r="P325" s="149"/>
      <c r="Q325" s="149"/>
      <c r="R325" s="150"/>
      <c r="S325" s="89"/>
      <c r="T325" s="133"/>
      <c r="U325" s="134"/>
      <c r="V325" s="134"/>
      <c r="W325" s="134"/>
      <c r="X325" s="134"/>
      <c r="Y325" s="135"/>
      <c r="Z325" s="25"/>
    </row>
    <row r="326" spans="1:26" ht="39.950000000000003" customHeight="1" x14ac:dyDescent="0.15">
      <c r="A326" s="11">
        <f t="shared" si="3"/>
        <v>0</v>
      </c>
      <c r="B326" s="25"/>
      <c r="E326" s="128"/>
      <c r="F326" s="100" t="s">
        <v>486</v>
      </c>
      <c r="G326" s="142" t="s">
        <v>545</v>
      </c>
      <c r="H326" s="143"/>
      <c r="I326" s="143"/>
      <c r="J326" s="143"/>
      <c r="K326" s="143"/>
      <c r="L326" s="143"/>
      <c r="M326" s="144"/>
      <c r="N326" s="145" t="s">
        <v>316</v>
      </c>
      <c r="O326" s="146"/>
      <c r="P326" s="146"/>
      <c r="Q326" s="146"/>
      <c r="R326" s="147"/>
      <c r="S326" s="89"/>
      <c r="T326" s="133"/>
      <c r="U326" s="134"/>
      <c r="V326" s="134"/>
      <c r="W326" s="134"/>
      <c r="X326" s="134"/>
      <c r="Y326" s="135"/>
      <c r="Z326" s="25"/>
    </row>
    <row r="327" spans="1:26" ht="39.950000000000003" customHeight="1" x14ac:dyDescent="0.15">
      <c r="A327" s="11">
        <f t="shared" si="3"/>
        <v>0</v>
      </c>
      <c r="B327" s="25"/>
      <c r="E327" s="128"/>
      <c r="F327" s="100" t="s">
        <v>487</v>
      </c>
      <c r="G327" s="160" t="s">
        <v>546</v>
      </c>
      <c r="H327" s="161"/>
      <c r="I327" s="161"/>
      <c r="J327" s="161"/>
      <c r="K327" s="161"/>
      <c r="L327" s="161"/>
      <c r="M327" s="162"/>
      <c r="N327" s="177" t="s">
        <v>317</v>
      </c>
      <c r="O327" s="158"/>
      <c r="P327" s="158"/>
      <c r="Q327" s="158"/>
      <c r="R327" s="159"/>
      <c r="S327" s="89"/>
      <c r="T327" s="133"/>
      <c r="U327" s="134"/>
      <c r="V327" s="134"/>
      <c r="W327" s="134"/>
      <c r="X327" s="134"/>
      <c r="Y327" s="135"/>
      <c r="Z327" s="25"/>
    </row>
    <row r="328" spans="1:26" ht="39.950000000000003" customHeight="1" x14ac:dyDescent="0.15">
      <c r="A328" s="11">
        <f t="shared" si="3"/>
        <v>0</v>
      </c>
      <c r="B328" s="25"/>
      <c r="E328" s="128"/>
      <c r="F328" s="100" t="s">
        <v>488</v>
      </c>
      <c r="G328" s="142" t="s">
        <v>547</v>
      </c>
      <c r="H328" s="143"/>
      <c r="I328" s="143"/>
      <c r="J328" s="143"/>
      <c r="K328" s="143"/>
      <c r="L328" s="143"/>
      <c r="M328" s="144"/>
      <c r="N328" s="148" t="s">
        <v>318</v>
      </c>
      <c r="O328" s="149"/>
      <c r="P328" s="149"/>
      <c r="Q328" s="149"/>
      <c r="R328" s="150"/>
      <c r="S328" s="89"/>
      <c r="T328" s="133"/>
      <c r="U328" s="134"/>
      <c r="V328" s="134"/>
      <c r="W328" s="134"/>
      <c r="X328" s="134"/>
      <c r="Y328" s="135"/>
      <c r="Z328" s="25"/>
    </row>
    <row r="329" spans="1:26" ht="39.950000000000003" customHeight="1" x14ac:dyDescent="0.15">
      <c r="A329" s="11">
        <f t="shared" si="3"/>
        <v>0</v>
      </c>
      <c r="B329" s="25"/>
      <c r="E329" s="128"/>
      <c r="F329" s="101" t="s">
        <v>489</v>
      </c>
      <c r="G329" s="160" t="s">
        <v>548</v>
      </c>
      <c r="H329" s="161"/>
      <c r="I329" s="161"/>
      <c r="J329" s="161"/>
      <c r="K329" s="161"/>
      <c r="L329" s="161"/>
      <c r="M329" s="162"/>
      <c r="N329" s="157" t="s">
        <v>319</v>
      </c>
      <c r="O329" s="158"/>
      <c r="P329" s="158"/>
      <c r="Q329" s="158"/>
      <c r="R329" s="159"/>
      <c r="S329" s="91"/>
      <c r="T329" s="130"/>
      <c r="U329" s="131"/>
      <c r="V329" s="131"/>
      <c r="W329" s="131"/>
      <c r="X329" s="131"/>
      <c r="Y329" s="132"/>
      <c r="Z329" s="25"/>
    </row>
    <row r="330" spans="1:26" ht="39.950000000000003" customHeight="1" x14ac:dyDescent="0.15">
      <c r="A330" s="11">
        <f t="shared" si="3"/>
        <v>0</v>
      </c>
      <c r="B330" s="25"/>
      <c r="E330" s="169" t="s">
        <v>557</v>
      </c>
      <c r="F330" s="98" t="s">
        <v>320</v>
      </c>
      <c r="G330" s="171" t="s">
        <v>549</v>
      </c>
      <c r="H330" s="172"/>
      <c r="I330" s="172"/>
      <c r="J330" s="172"/>
      <c r="K330" s="172"/>
      <c r="L330" s="172"/>
      <c r="M330" s="173"/>
      <c r="N330" s="136" t="s">
        <v>323</v>
      </c>
      <c r="O330" s="137"/>
      <c r="P330" s="137"/>
      <c r="Q330" s="137"/>
      <c r="R330" s="138"/>
      <c r="S330" s="88"/>
      <c r="T330" s="174"/>
      <c r="U330" s="175"/>
      <c r="V330" s="175"/>
      <c r="W330" s="175"/>
      <c r="X330" s="175"/>
      <c r="Y330" s="176"/>
      <c r="Z330" s="25"/>
    </row>
    <row r="331" spans="1:26" ht="39.950000000000003" customHeight="1" x14ac:dyDescent="0.15">
      <c r="A331" s="11">
        <f t="shared" si="3"/>
        <v>0</v>
      </c>
      <c r="B331" s="25"/>
      <c r="E331" s="170"/>
      <c r="F331" s="99" t="s">
        <v>321</v>
      </c>
      <c r="G331" s="142" t="s">
        <v>550</v>
      </c>
      <c r="H331" s="143"/>
      <c r="I331" s="143"/>
      <c r="J331" s="143"/>
      <c r="K331" s="143"/>
      <c r="L331" s="143"/>
      <c r="M331" s="144"/>
      <c r="N331" s="148" t="s">
        <v>324</v>
      </c>
      <c r="O331" s="149"/>
      <c r="P331" s="149"/>
      <c r="Q331" s="149"/>
      <c r="R331" s="150"/>
      <c r="S331" s="89"/>
      <c r="T331" s="133"/>
      <c r="U331" s="134"/>
      <c r="V331" s="134"/>
      <c r="W331" s="134"/>
      <c r="X331" s="134"/>
      <c r="Y331" s="135"/>
      <c r="Z331" s="25"/>
    </row>
    <row r="332" spans="1:26" ht="39.950000000000003" customHeight="1" x14ac:dyDescent="0.15">
      <c r="A332" s="11">
        <f t="shared" si="3"/>
        <v>0</v>
      </c>
      <c r="B332" s="25"/>
      <c r="E332" s="170"/>
      <c r="F332" s="101" t="s">
        <v>322</v>
      </c>
      <c r="G332" s="160" t="s">
        <v>551</v>
      </c>
      <c r="H332" s="161"/>
      <c r="I332" s="161"/>
      <c r="J332" s="161"/>
      <c r="K332" s="161"/>
      <c r="L332" s="161"/>
      <c r="M332" s="162"/>
      <c r="N332" s="157"/>
      <c r="O332" s="158"/>
      <c r="P332" s="158"/>
      <c r="Q332" s="158"/>
      <c r="R332" s="159"/>
      <c r="S332" s="91"/>
      <c r="T332" s="130"/>
      <c r="U332" s="131"/>
      <c r="V332" s="131"/>
      <c r="W332" s="131"/>
      <c r="X332" s="131"/>
      <c r="Y332" s="132"/>
      <c r="Z332" s="25"/>
    </row>
    <row r="333" spans="1:26" ht="39.950000000000003" customHeight="1" x14ac:dyDescent="0.15">
      <c r="A333" s="11">
        <f t="shared" si="3"/>
        <v>0</v>
      </c>
      <c r="B333" s="25"/>
      <c r="E333" s="169" t="s">
        <v>325</v>
      </c>
      <c r="F333" s="98" t="s">
        <v>326</v>
      </c>
      <c r="G333" s="171" t="s">
        <v>552</v>
      </c>
      <c r="H333" s="172"/>
      <c r="I333" s="172"/>
      <c r="J333" s="172"/>
      <c r="K333" s="172"/>
      <c r="L333" s="172"/>
      <c r="M333" s="173"/>
      <c r="N333" s="178" t="s">
        <v>330</v>
      </c>
      <c r="O333" s="179"/>
      <c r="P333" s="179"/>
      <c r="Q333" s="179"/>
      <c r="R333" s="180"/>
      <c r="S333" s="88"/>
      <c r="T333" s="174"/>
      <c r="U333" s="175"/>
      <c r="V333" s="175"/>
      <c r="W333" s="175"/>
      <c r="X333" s="175"/>
      <c r="Y333" s="176"/>
      <c r="Z333" s="25"/>
    </row>
    <row r="334" spans="1:26" ht="39.950000000000003" customHeight="1" x14ac:dyDescent="0.15">
      <c r="A334" s="11">
        <f t="shared" si="3"/>
        <v>0</v>
      </c>
      <c r="B334" s="25"/>
      <c r="E334" s="170"/>
      <c r="F334" s="99" t="s">
        <v>327</v>
      </c>
      <c r="G334" s="142" t="s">
        <v>553</v>
      </c>
      <c r="H334" s="143"/>
      <c r="I334" s="143"/>
      <c r="J334" s="143"/>
      <c r="K334" s="143"/>
      <c r="L334" s="143"/>
      <c r="M334" s="144"/>
      <c r="N334" s="148" t="s">
        <v>331</v>
      </c>
      <c r="O334" s="149"/>
      <c r="P334" s="149"/>
      <c r="Q334" s="149"/>
      <c r="R334" s="150"/>
      <c r="S334" s="89"/>
      <c r="T334" s="133"/>
      <c r="U334" s="134"/>
      <c r="V334" s="134"/>
      <c r="W334" s="134"/>
      <c r="X334" s="134"/>
      <c r="Y334" s="135"/>
      <c r="Z334" s="25"/>
    </row>
    <row r="335" spans="1:26" ht="39.950000000000003" customHeight="1" x14ac:dyDescent="0.15">
      <c r="A335" s="11">
        <f t="shared" ref="A335:A367" si="4">IF(AND(S335="○", TRIM(T335)=""),1001,0)</f>
        <v>0</v>
      </c>
      <c r="B335" s="25"/>
      <c r="E335" s="170"/>
      <c r="F335" s="100" t="s">
        <v>328</v>
      </c>
      <c r="G335" s="142" t="s">
        <v>554</v>
      </c>
      <c r="H335" s="143"/>
      <c r="I335" s="143"/>
      <c r="J335" s="143"/>
      <c r="K335" s="143"/>
      <c r="L335" s="143"/>
      <c r="M335" s="144"/>
      <c r="N335" s="148"/>
      <c r="O335" s="149"/>
      <c r="P335" s="149"/>
      <c r="Q335" s="149"/>
      <c r="R335" s="150"/>
      <c r="S335" s="89"/>
      <c r="T335" s="133"/>
      <c r="U335" s="134"/>
      <c r="V335" s="134"/>
      <c r="W335" s="134"/>
      <c r="X335" s="134"/>
      <c r="Y335" s="135"/>
      <c r="Z335" s="25"/>
    </row>
    <row r="336" spans="1:26" ht="39.950000000000003" customHeight="1" x14ac:dyDescent="0.15">
      <c r="A336" s="11">
        <f t="shared" si="4"/>
        <v>0</v>
      </c>
      <c r="B336" s="25"/>
      <c r="E336" s="170"/>
      <c r="F336" s="100" t="s">
        <v>329</v>
      </c>
      <c r="G336" s="142" t="s">
        <v>555</v>
      </c>
      <c r="H336" s="143"/>
      <c r="I336" s="143"/>
      <c r="J336" s="143"/>
      <c r="K336" s="143"/>
      <c r="L336" s="143"/>
      <c r="M336" s="144"/>
      <c r="N336" s="145" t="s">
        <v>332</v>
      </c>
      <c r="O336" s="146"/>
      <c r="P336" s="146"/>
      <c r="Q336" s="146"/>
      <c r="R336" s="147"/>
      <c r="S336" s="89"/>
      <c r="T336" s="133"/>
      <c r="U336" s="134"/>
      <c r="V336" s="134"/>
      <c r="W336" s="134"/>
      <c r="X336" s="134"/>
      <c r="Y336" s="135"/>
      <c r="Z336" s="25"/>
    </row>
    <row r="337" spans="1:26" ht="39.950000000000003" customHeight="1" x14ac:dyDescent="0.15">
      <c r="A337" s="11">
        <f t="shared" si="4"/>
        <v>0</v>
      </c>
      <c r="B337" s="25"/>
      <c r="E337" s="170"/>
      <c r="F337" s="101" t="s">
        <v>490</v>
      </c>
      <c r="G337" s="160" t="s">
        <v>556</v>
      </c>
      <c r="H337" s="161"/>
      <c r="I337" s="161"/>
      <c r="J337" s="161"/>
      <c r="K337" s="161"/>
      <c r="L337" s="161"/>
      <c r="M337" s="162"/>
      <c r="N337" s="157"/>
      <c r="O337" s="158"/>
      <c r="P337" s="158"/>
      <c r="Q337" s="158"/>
      <c r="R337" s="159"/>
      <c r="S337" s="91"/>
      <c r="T337" s="130"/>
      <c r="U337" s="131"/>
      <c r="V337" s="131"/>
      <c r="W337" s="131"/>
      <c r="X337" s="131"/>
      <c r="Y337" s="132"/>
      <c r="Z337" s="25"/>
    </row>
    <row r="338" spans="1:26" ht="39.950000000000003" customHeight="1" x14ac:dyDescent="0.15">
      <c r="A338" s="11">
        <f t="shared" si="4"/>
        <v>0</v>
      </c>
      <c r="B338" s="25"/>
      <c r="E338" s="169" t="s">
        <v>495</v>
      </c>
      <c r="F338" s="98" t="s">
        <v>333</v>
      </c>
      <c r="G338" s="171" t="s">
        <v>337</v>
      </c>
      <c r="H338" s="172"/>
      <c r="I338" s="172"/>
      <c r="J338" s="172"/>
      <c r="K338" s="172"/>
      <c r="L338" s="172"/>
      <c r="M338" s="173"/>
      <c r="N338" s="136" t="s">
        <v>340</v>
      </c>
      <c r="O338" s="137"/>
      <c r="P338" s="137"/>
      <c r="Q338" s="137"/>
      <c r="R338" s="138"/>
      <c r="S338" s="88"/>
      <c r="T338" s="174"/>
      <c r="U338" s="175"/>
      <c r="V338" s="175"/>
      <c r="W338" s="175"/>
      <c r="X338" s="175"/>
      <c r="Y338" s="176"/>
      <c r="Z338" s="25"/>
    </row>
    <row r="339" spans="1:26" ht="39.950000000000003" customHeight="1" x14ac:dyDescent="0.15">
      <c r="A339" s="11">
        <f t="shared" si="4"/>
        <v>0</v>
      </c>
      <c r="B339" s="25"/>
      <c r="E339" s="170"/>
      <c r="F339" s="99" t="s">
        <v>334</v>
      </c>
      <c r="G339" s="142" t="s">
        <v>491</v>
      </c>
      <c r="H339" s="143"/>
      <c r="I339" s="143"/>
      <c r="J339" s="143"/>
      <c r="K339" s="143"/>
      <c r="L339" s="143"/>
      <c r="M339" s="144"/>
      <c r="N339" s="148" t="s">
        <v>341</v>
      </c>
      <c r="O339" s="149"/>
      <c r="P339" s="149"/>
      <c r="Q339" s="149"/>
      <c r="R339" s="150"/>
      <c r="S339" s="89"/>
      <c r="T339" s="133"/>
      <c r="U339" s="134"/>
      <c r="V339" s="134"/>
      <c r="W339" s="134"/>
      <c r="X339" s="134"/>
      <c r="Y339" s="135"/>
      <c r="Z339" s="25"/>
    </row>
    <row r="340" spans="1:26" ht="39.950000000000003" customHeight="1" x14ac:dyDescent="0.15">
      <c r="A340" s="11">
        <f t="shared" si="4"/>
        <v>0</v>
      </c>
      <c r="B340" s="25"/>
      <c r="E340" s="170"/>
      <c r="F340" s="100" t="s">
        <v>335</v>
      </c>
      <c r="G340" s="142" t="s">
        <v>338</v>
      </c>
      <c r="H340" s="143"/>
      <c r="I340" s="143"/>
      <c r="J340" s="143"/>
      <c r="K340" s="143"/>
      <c r="L340" s="143"/>
      <c r="M340" s="144"/>
      <c r="N340" s="148" t="s">
        <v>338</v>
      </c>
      <c r="O340" s="149"/>
      <c r="P340" s="149"/>
      <c r="Q340" s="149"/>
      <c r="R340" s="150"/>
      <c r="S340" s="89"/>
      <c r="T340" s="133"/>
      <c r="U340" s="134"/>
      <c r="V340" s="134"/>
      <c r="W340" s="134"/>
      <c r="X340" s="134"/>
      <c r="Y340" s="135"/>
      <c r="Z340" s="25"/>
    </row>
    <row r="341" spans="1:26" ht="39.950000000000003" customHeight="1" x14ac:dyDescent="0.15">
      <c r="A341" s="11">
        <f t="shared" si="4"/>
        <v>0</v>
      </c>
      <c r="B341" s="25"/>
      <c r="E341" s="170"/>
      <c r="F341" s="101" t="s">
        <v>336</v>
      </c>
      <c r="G341" s="160" t="s">
        <v>339</v>
      </c>
      <c r="H341" s="161"/>
      <c r="I341" s="161"/>
      <c r="J341" s="161"/>
      <c r="K341" s="161"/>
      <c r="L341" s="161"/>
      <c r="M341" s="162"/>
      <c r="N341" s="157"/>
      <c r="O341" s="158"/>
      <c r="P341" s="158"/>
      <c r="Q341" s="158"/>
      <c r="R341" s="159"/>
      <c r="S341" s="91"/>
      <c r="T341" s="130"/>
      <c r="U341" s="131"/>
      <c r="V341" s="131"/>
      <c r="W341" s="131"/>
      <c r="X341" s="131"/>
      <c r="Y341" s="132"/>
      <c r="Z341" s="25"/>
    </row>
    <row r="342" spans="1:26" ht="39.950000000000003" customHeight="1" x14ac:dyDescent="0.15">
      <c r="A342" s="11">
        <f t="shared" si="4"/>
        <v>0</v>
      </c>
      <c r="B342" s="25"/>
      <c r="E342" s="127" t="s">
        <v>342</v>
      </c>
      <c r="F342" s="98" t="s">
        <v>344</v>
      </c>
      <c r="G342" s="171" t="s">
        <v>346</v>
      </c>
      <c r="H342" s="172"/>
      <c r="I342" s="172"/>
      <c r="J342" s="172"/>
      <c r="K342" s="172"/>
      <c r="L342" s="172"/>
      <c r="M342" s="173"/>
      <c r="N342" s="136" t="s">
        <v>347</v>
      </c>
      <c r="O342" s="137"/>
      <c r="P342" s="137"/>
      <c r="Q342" s="137"/>
      <c r="R342" s="138"/>
      <c r="S342" s="88"/>
      <c r="T342" s="174"/>
      <c r="U342" s="175"/>
      <c r="V342" s="175"/>
      <c r="W342" s="175"/>
      <c r="X342" s="175"/>
      <c r="Y342" s="176"/>
      <c r="Z342" s="25"/>
    </row>
    <row r="343" spans="1:26" ht="39.950000000000003" customHeight="1" x14ac:dyDescent="0.15">
      <c r="A343" s="11">
        <f t="shared" si="4"/>
        <v>0</v>
      </c>
      <c r="B343" s="25"/>
      <c r="E343" s="128"/>
      <c r="F343" s="102" t="s">
        <v>345</v>
      </c>
      <c r="G343" s="160" t="s">
        <v>348</v>
      </c>
      <c r="H343" s="161"/>
      <c r="I343" s="161"/>
      <c r="J343" s="161"/>
      <c r="K343" s="161"/>
      <c r="L343" s="161"/>
      <c r="M343" s="162"/>
      <c r="N343" s="157"/>
      <c r="O343" s="158"/>
      <c r="P343" s="158"/>
      <c r="Q343" s="158"/>
      <c r="R343" s="159"/>
      <c r="S343" s="91"/>
      <c r="T343" s="130"/>
      <c r="U343" s="131"/>
      <c r="V343" s="131"/>
      <c r="W343" s="131"/>
      <c r="X343" s="131"/>
      <c r="Y343" s="132"/>
      <c r="Z343" s="25"/>
    </row>
    <row r="344" spans="1:26" ht="24.95" customHeight="1" x14ac:dyDescent="0.15">
      <c r="B344" s="25"/>
      <c r="E344" s="117" t="s">
        <v>563</v>
      </c>
      <c r="F344" s="118"/>
      <c r="G344" s="118"/>
      <c r="H344" s="118"/>
      <c r="I344" s="118"/>
      <c r="J344" s="118"/>
      <c r="K344" s="118"/>
      <c r="L344" s="118"/>
      <c r="M344" s="118"/>
      <c r="N344" s="119" t="s">
        <v>564</v>
      </c>
      <c r="O344" s="120"/>
      <c r="P344" s="120"/>
      <c r="Q344" s="120"/>
      <c r="R344" s="121"/>
      <c r="S344" s="85" t="s">
        <v>7</v>
      </c>
      <c r="T344" s="122" t="s">
        <v>578</v>
      </c>
      <c r="U344" s="122"/>
      <c r="V344" s="122"/>
      <c r="W344" s="122"/>
      <c r="X344" s="122"/>
      <c r="Y344" s="123"/>
      <c r="Z344" s="17"/>
    </row>
    <row r="345" spans="1:26" ht="39.950000000000003" customHeight="1" x14ac:dyDescent="0.15">
      <c r="A345" s="11">
        <f t="shared" si="4"/>
        <v>0</v>
      </c>
      <c r="B345" s="25"/>
      <c r="E345" s="127" t="s">
        <v>349</v>
      </c>
      <c r="F345" s="98" t="s">
        <v>343</v>
      </c>
      <c r="G345" s="171" t="s">
        <v>360</v>
      </c>
      <c r="H345" s="172"/>
      <c r="I345" s="172"/>
      <c r="J345" s="172"/>
      <c r="K345" s="172"/>
      <c r="L345" s="172"/>
      <c r="M345" s="173"/>
      <c r="N345" s="136" t="s">
        <v>361</v>
      </c>
      <c r="O345" s="137"/>
      <c r="P345" s="137"/>
      <c r="Q345" s="137"/>
      <c r="R345" s="138"/>
      <c r="S345" s="88"/>
      <c r="T345" s="174"/>
      <c r="U345" s="175"/>
      <c r="V345" s="175"/>
      <c r="W345" s="175"/>
      <c r="X345" s="175"/>
      <c r="Y345" s="176"/>
      <c r="Z345" s="25"/>
    </row>
    <row r="346" spans="1:26" ht="39.950000000000003" customHeight="1" x14ac:dyDescent="0.15">
      <c r="A346" s="11">
        <f t="shared" si="4"/>
        <v>0</v>
      </c>
      <c r="B346" s="25"/>
      <c r="E346" s="128"/>
      <c r="F346" s="100" t="s">
        <v>350</v>
      </c>
      <c r="G346" s="142" t="s">
        <v>362</v>
      </c>
      <c r="H346" s="143"/>
      <c r="I346" s="143"/>
      <c r="J346" s="143"/>
      <c r="K346" s="143"/>
      <c r="L346" s="143"/>
      <c r="M346" s="144"/>
      <c r="N346" s="148" t="s">
        <v>362</v>
      </c>
      <c r="O346" s="149"/>
      <c r="P346" s="149"/>
      <c r="Q346" s="149"/>
      <c r="R346" s="150"/>
      <c r="S346" s="89"/>
      <c r="T346" s="133"/>
      <c r="U346" s="245"/>
      <c r="V346" s="245"/>
      <c r="W346" s="245"/>
      <c r="X346" s="245"/>
      <c r="Y346" s="246"/>
      <c r="Z346" s="25"/>
    </row>
    <row r="347" spans="1:26" ht="39.950000000000003" customHeight="1" x14ac:dyDescent="0.15">
      <c r="A347" s="11">
        <f t="shared" si="4"/>
        <v>0</v>
      </c>
      <c r="B347" s="25"/>
      <c r="E347" s="128"/>
      <c r="F347" s="100" t="s">
        <v>351</v>
      </c>
      <c r="G347" s="142" t="s">
        <v>363</v>
      </c>
      <c r="H347" s="143"/>
      <c r="I347" s="143"/>
      <c r="J347" s="143"/>
      <c r="K347" s="143"/>
      <c r="L347" s="143"/>
      <c r="M347" s="144"/>
      <c r="N347" s="145" t="s">
        <v>364</v>
      </c>
      <c r="O347" s="146"/>
      <c r="P347" s="146"/>
      <c r="Q347" s="146"/>
      <c r="R347" s="147"/>
      <c r="S347" s="89"/>
      <c r="T347" s="133"/>
      <c r="U347" s="245"/>
      <c r="V347" s="245"/>
      <c r="W347" s="245"/>
      <c r="X347" s="245"/>
      <c r="Y347" s="246"/>
      <c r="Z347" s="25"/>
    </row>
    <row r="348" spans="1:26" ht="39.950000000000003" customHeight="1" x14ac:dyDescent="0.15">
      <c r="A348" s="11">
        <f t="shared" si="4"/>
        <v>0</v>
      </c>
      <c r="B348" s="25"/>
      <c r="E348" s="128"/>
      <c r="F348" s="100" t="s">
        <v>352</v>
      </c>
      <c r="G348" s="142" t="s">
        <v>365</v>
      </c>
      <c r="H348" s="143"/>
      <c r="I348" s="143"/>
      <c r="J348" s="143"/>
      <c r="K348" s="143"/>
      <c r="L348" s="143"/>
      <c r="M348" s="144"/>
      <c r="N348" s="148" t="s">
        <v>366</v>
      </c>
      <c r="O348" s="149"/>
      <c r="P348" s="149"/>
      <c r="Q348" s="149"/>
      <c r="R348" s="150"/>
      <c r="S348" s="89"/>
      <c r="T348" s="133"/>
      <c r="U348" s="245"/>
      <c r="V348" s="245"/>
      <c r="W348" s="245"/>
      <c r="X348" s="245"/>
      <c r="Y348" s="246"/>
      <c r="Z348" s="25"/>
    </row>
    <row r="349" spans="1:26" ht="39.950000000000003" customHeight="1" x14ac:dyDescent="0.15">
      <c r="A349" s="11">
        <f t="shared" si="4"/>
        <v>0</v>
      </c>
      <c r="B349" s="25"/>
      <c r="E349" s="128"/>
      <c r="F349" s="100" t="s">
        <v>353</v>
      </c>
      <c r="G349" s="142" t="s">
        <v>368</v>
      </c>
      <c r="H349" s="143"/>
      <c r="I349" s="143"/>
      <c r="J349" s="143"/>
      <c r="K349" s="143"/>
      <c r="L349" s="143"/>
      <c r="M349" s="144"/>
      <c r="N349" s="145" t="s">
        <v>367</v>
      </c>
      <c r="O349" s="146"/>
      <c r="P349" s="146"/>
      <c r="Q349" s="146"/>
      <c r="R349" s="147"/>
      <c r="S349" s="89"/>
      <c r="T349" s="133"/>
      <c r="U349" s="245"/>
      <c r="V349" s="245"/>
      <c r="W349" s="245"/>
      <c r="X349" s="245"/>
      <c r="Y349" s="246"/>
      <c r="Z349" s="25"/>
    </row>
    <row r="350" spans="1:26" ht="39.950000000000003" customHeight="1" x14ac:dyDescent="0.15">
      <c r="A350" s="11">
        <f t="shared" si="4"/>
        <v>0</v>
      </c>
      <c r="B350" s="25"/>
      <c r="E350" s="128"/>
      <c r="F350" s="100" t="s">
        <v>354</v>
      </c>
      <c r="G350" s="142" t="s">
        <v>369</v>
      </c>
      <c r="H350" s="143"/>
      <c r="I350" s="143"/>
      <c r="J350" s="143"/>
      <c r="K350" s="143"/>
      <c r="L350" s="143"/>
      <c r="M350" s="144"/>
      <c r="N350" s="148" t="s">
        <v>370</v>
      </c>
      <c r="O350" s="149"/>
      <c r="P350" s="149"/>
      <c r="Q350" s="149"/>
      <c r="R350" s="150"/>
      <c r="S350" s="89"/>
      <c r="T350" s="133"/>
      <c r="U350" s="245"/>
      <c r="V350" s="245"/>
      <c r="W350" s="245"/>
      <c r="X350" s="245"/>
      <c r="Y350" s="246"/>
      <c r="Z350" s="25"/>
    </row>
    <row r="351" spans="1:26" ht="39.950000000000003" customHeight="1" x14ac:dyDescent="0.15">
      <c r="A351" s="11">
        <f t="shared" si="4"/>
        <v>0</v>
      </c>
      <c r="B351" s="25"/>
      <c r="E351" s="128"/>
      <c r="F351" s="100" t="s">
        <v>355</v>
      </c>
      <c r="G351" s="142" t="s">
        <v>371</v>
      </c>
      <c r="H351" s="143"/>
      <c r="I351" s="143"/>
      <c r="J351" s="143"/>
      <c r="K351" s="143"/>
      <c r="L351" s="143"/>
      <c r="M351" s="144"/>
      <c r="N351" s="148" t="s">
        <v>372</v>
      </c>
      <c r="O351" s="149"/>
      <c r="P351" s="149"/>
      <c r="Q351" s="149"/>
      <c r="R351" s="150"/>
      <c r="S351" s="89"/>
      <c r="T351" s="133"/>
      <c r="U351" s="245"/>
      <c r="V351" s="245"/>
      <c r="W351" s="245"/>
      <c r="X351" s="245"/>
      <c r="Y351" s="246"/>
      <c r="Z351" s="25"/>
    </row>
    <row r="352" spans="1:26" ht="39.950000000000003" customHeight="1" x14ac:dyDescent="0.15">
      <c r="A352" s="11">
        <f t="shared" si="4"/>
        <v>0</v>
      </c>
      <c r="B352" s="25"/>
      <c r="E352" s="128"/>
      <c r="F352" s="100" t="s">
        <v>356</v>
      </c>
      <c r="G352" s="142" t="s">
        <v>373</v>
      </c>
      <c r="H352" s="143"/>
      <c r="I352" s="143"/>
      <c r="J352" s="143"/>
      <c r="K352" s="143"/>
      <c r="L352" s="143"/>
      <c r="M352" s="144"/>
      <c r="N352" s="148" t="s">
        <v>374</v>
      </c>
      <c r="O352" s="149"/>
      <c r="P352" s="149"/>
      <c r="Q352" s="149"/>
      <c r="R352" s="150"/>
      <c r="S352" s="89"/>
      <c r="T352" s="133"/>
      <c r="U352" s="245"/>
      <c r="V352" s="245"/>
      <c r="W352" s="245"/>
      <c r="X352" s="245"/>
      <c r="Y352" s="246"/>
      <c r="Z352" s="25"/>
    </row>
    <row r="353" spans="1:26" ht="39.950000000000003" customHeight="1" x14ac:dyDescent="0.15">
      <c r="A353" s="11">
        <f t="shared" si="4"/>
        <v>0</v>
      </c>
      <c r="B353" s="25"/>
      <c r="E353" s="128"/>
      <c r="F353" s="100" t="s">
        <v>357</v>
      </c>
      <c r="G353" s="142" t="s">
        <v>375</v>
      </c>
      <c r="H353" s="143"/>
      <c r="I353" s="143"/>
      <c r="J353" s="143"/>
      <c r="K353" s="143"/>
      <c r="L353" s="143"/>
      <c r="M353" s="144"/>
      <c r="N353" s="148" t="s">
        <v>376</v>
      </c>
      <c r="O353" s="149"/>
      <c r="P353" s="149"/>
      <c r="Q353" s="149"/>
      <c r="R353" s="150"/>
      <c r="S353" s="89"/>
      <c r="T353" s="133"/>
      <c r="U353" s="245"/>
      <c r="V353" s="245"/>
      <c r="W353" s="245"/>
      <c r="X353" s="245"/>
      <c r="Y353" s="246"/>
      <c r="Z353" s="25"/>
    </row>
    <row r="354" spans="1:26" ht="39.950000000000003" customHeight="1" x14ac:dyDescent="0.15">
      <c r="A354" s="11">
        <f t="shared" si="4"/>
        <v>0</v>
      </c>
      <c r="B354" s="25"/>
      <c r="E354" s="128"/>
      <c r="F354" s="100" t="s">
        <v>358</v>
      </c>
      <c r="G354" s="142" t="s">
        <v>377</v>
      </c>
      <c r="H354" s="143"/>
      <c r="I354" s="143"/>
      <c r="J354" s="143"/>
      <c r="K354" s="143"/>
      <c r="L354" s="143"/>
      <c r="M354" s="144"/>
      <c r="N354" s="148" t="s">
        <v>378</v>
      </c>
      <c r="O354" s="149"/>
      <c r="P354" s="149"/>
      <c r="Q354" s="149"/>
      <c r="R354" s="150"/>
      <c r="S354" s="89"/>
      <c r="T354" s="133"/>
      <c r="U354" s="245"/>
      <c r="V354" s="245"/>
      <c r="W354" s="245"/>
      <c r="X354" s="245"/>
      <c r="Y354" s="246"/>
      <c r="Z354" s="25"/>
    </row>
    <row r="355" spans="1:26" ht="39.950000000000003" customHeight="1" x14ac:dyDescent="0.15">
      <c r="A355" s="11">
        <f t="shared" si="4"/>
        <v>0</v>
      </c>
      <c r="B355" s="25"/>
      <c r="E355" s="128"/>
      <c r="F355" s="101" t="s">
        <v>359</v>
      </c>
      <c r="G355" s="160" t="s">
        <v>379</v>
      </c>
      <c r="H355" s="161"/>
      <c r="I355" s="161"/>
      <c r="J355" s="161"/>
      <c r="K355" s="161"/>
      <c r="L355" s="161"/>
      <c r="M355" s="162"/>
      <c r="N355" s="157"/>
      <c r="O355" s="158"/>
      <c r="P355" s="158"/>
      <c r="Q355" s="158"/>
      <c r="R355" s="159"/>
      <c r="S355" s="91"/>
      <c r="T355" s="130"/>
      <c r="U355" s="249"/>
      <c r="V355" s="249"/>
      <c r="W355" s="249"/>
      <c r="X355" s="249"/>
      <c r="Y355" s="250"/>
      <c r="Z355" s="25"/>
    </row>
    <row r="356" spans="1:26" ht="39.950000000000003" customHeight="1" x14ac:dyDescent="0.15">
      <c r="A356" s="11">
        <f t="shared" si="4"/>
        <v>0</v>
      </c>
      <c r="B356" s="25"/>
      <c r="E356" s="127" t="s">
        <v>380</v>
      </c>
      <c r="F356" s="98" t="s">
        <v>381</v>
      </c>
      <c r="G356" s="171" t="s">
        <v>387</v>
      </c>
      <c r="H356" s="172"/>
      <c r="I356" s="172"/>
      <c r="J356" s="172"/>
      <c r="K356" s="172"/>
      <c r="L356" s="172"/>
      <c r="M356" s="173"/>
      <c r="N356" s="178" t="s">
        <v>388</v>
      </c>
      <c r="O356" s="179"/>
      <c r="P356" s="179"/>
      <c r="Q356" s="179"/>
      <c r="R356" s="180"/>
      <c r="S356" s="88"/>
      <c r="T356" s="174"/>
      <c r="U356" s="247"/>
      <c r="V356" s="247"/>
      <c r="W356" s="247"/>
      <c r="X356" s="247"/>
      <c r="Y356" s="248"/>
      <c r="Z356" s="25"/>
    </row>
    <row r="357" spans="1:26" ht="39.950000000000003" customHeight="1" x14ac:dyDescent="0.15">
      <c r="A357" s="11">
        <f t="shared" si="4"/>
        <v>0</v>
      </c>
      <c r="B357" s="25"/>
      <c r="E357" s="128"/>
      <c r="F357" s="100" t="s">
        <v>382</v>
      </c>
      <c r="G357" s="142" t="s">
        <v>389</v>
      </c>
      <c r="H357" s="143"/>
      <c r="I357" s="143"/>
      <c r="J357" s="143"/>
      <c r="K357" s="143"/>
      <c r="L357" s="143"/>
      <c r="M357" s="144"/>
      <c r="N357" s="148" t="s">
        <v>390</v>
      </c>
      <c r="O357" s="149"/>
      <c r="P357" s="149"/>
      <c r="Q357" s="149"/>
      <c r="R357" s="150"/>
      <c r="S357" s="89"/>
      <c r="T357" s="133"/>
      <c r="U357" s="245"/>
      <c r="V357" s="245"/>
      <c r="W357" s="245"/>
      <c r="X357" s="245"/>
      <c r="Y357" s="246"/>
      <c r="Z357" s="25"/>
    </row>
    <row r="358" spans="1:26" ht="39.950000000000003" customHeight="1" x14ac:dyDescent="0.15">
      <c r="A358" s="11">
        <f t="shared" si="4"/>
        <v>0</v>
      </c>
      <c r="B358" s="25"/>
      <c r="E358" s="128"/>
      <c r="F358" s="100" t="s">
        <v>383</v>
      </c>
      <c r="G358" s="142" t="s">
        <v>391</v>
      </c>
      <c r="H358" s="143"/>
      <c r="I358" s="143"/>
      <c r="J358" s="143"/>
      <c r="K358" s="143"/>
      <c r="L358" s="143"/>
      <c r="M358" s="144"/>
      <c r="N358" s="148" t="s">
        <v>392</v>
      </c>
      <c r="O358" s="149"/>
      <c r="P358" s="149"/>
      <c r="Q358" s="149"/>
      <c r="R358" s="150"/>
      <c r="S358" s="89"/>
      <c r="T358" s="133"/>
      <c r="U358" s="245"/>
      <c r="V358" s="245"/>
      <c r="W358" s="245"/>
      <c r="X358" s="245"/>
      <c r="Y358" s="246"/>
      <c r="Z358" s="25"/>
    </row>
    <row r="359" spans="1:26" ht="39.950000000000003" customHeight="1" x14ac:dyDescent="0.15">
      <c r="A359" s="11">
        <f t="shared" si="4"/>
        <v>0</v>
      </c>
      <c r="B359" s="25"/>
      <c r="E359" s="128"/>
      <c r="F359" s="100" t="s">
        <v>384</v>
      </c>
      <c r="G359" s="142" t="s">
        <v>393</v>
      </c>
      <c r="H359" s="143"/>
      <c r="I359" s="143"/>
      <c r="J359" s="143"/>
      <c r="K359" s="143"/>
      <c r="L359" s="143"/>
      <c r="M359" s="144"/>
      <c r="N359" s="148" t="s">
        <v>393</v>
      </c>
      <c r="O359" s="149"/>
      <c r="P359" s="149"/>
      <c r="Q359" s="149"/>
      <c r="R359" s="150"/>
      <c r="S359" s="89"/>
      <c r="T359" s="133"/>
      <c r="U359" s="245"/>
      <c r="V359" s="245"/>
      <c r="W359" s="245"/>
      <c r="X359" s="245"/>
      <c r="Y359" s="246"/>
      <c r="Z359" s="25"/>
    </row>
    <row r="360" spans="1:26" ht="39.950000000000003" customHeight="1" x14ac:dyDescent="0.15">
      <c r="A360" s="11">
        <f t="shared" si="4"/>
        <v>0</v>
      </c>
      <c r="B360" s="25"/>
      <c r="E360" s="128"/>
      <c r="F360" s="100" t="s">
        <v>385</v>
      </c>
      <c r="G360" s="142" t="s">
        <v>394</v>
      </c>
      <c r="H360" s="143"/>
      <c r="I360" s="143"/>
      <c r="J360" s="143"/>
      <c r="K360" s="143"/>
      <c r="L360" s="143"/>
      <c r="M360" s="144"/>
      <c r="N360" s="148" t="s">
        <v>395</v>
      </c>
      <c r="O360" s="149"/>
      <c r="P360" s="149"/>
      <c r="Q360" s="149"/>
      <c r="R360" s="150"/>
      <c r="S360" s="89"/>
      <c r="T360" s="133"/>
      <c r="U360" s="134"/>
      <c r="V360" s="134"/>
      <c r="W360" s="134"/>
      <c r="X360" s="134"/>
      <c r="Y360" s="135"/>
      <c r="Z360" s="25"/>
    </row>
    <row r="361" spans="1:26" ht="39.950000000000003" customHeight="1" x14ac:dyDescent="0.15">
      <c r="A361" s="11">
        <f t="shared" si="4"/>
        <v>0</v>
      </c>
      <c r="B361" s="25"/>
      <c r="E361" s="128"/>
      <c r="F361" s="101" t="s">
        <v>386</v>
      </c>
      <c r="G361" s="160" t="s">
        <v>396</v>
      </c>
      <c r="H361" s="161"/>
      <c r="I361" s="161"/>
      <c r="J361" s="161"/>
      <c r="K361" s="161"/>
      <c r="L361" s="161"/>
      <c r="M361" s="162"/>
      <c r="N361" s="157"/>
      <c r="O361" s="158"/>
      <c r="P361" s="158"/>
      <c r="Q361" s="158"/>
      <c r="R361" s="159"/>
      <c r="S361" s="91"/>
      <c r="T361" s="130"/>
      <c r="U361" s="131"/>
      <c r="V361" s="131"/>
      <c r="W361" s="131"/>
      <c r="X361" s="131"/>
      <c r="Y361" s="132"/>
      <c r="Z361" s="25"/>
    </row>
    <row r="362" spans="1:26" ht="39.950000000000003" customHeight="1" x14ac:dyDescent="0.15">
      <c r="A362" s="11">
        <f t="shared" si="4"/>
        <v>0</v>
      </c>
      <c r="B362" s="25"/>
      <c r="E362" s="127" t="s">
        <v>397</v>
      </c>
      <c r="F362" s="98" t="s">
        <v>398</v>
      </c>
      <c r="G362" s="171" t="s">
        <v>417</v>
      </c>
      <c r="H362" s="172"/>
      <c r="I362" s="172"/>
      <c r="J362" s="172"/>
      <c r="K362" s="172"/>
      <c r="L362" s="172"/>
      <c r="M362" s="173"/>
      <c r="N362" s="136" t="s">
        <v>417</v>
      </c>
      <c r="O362" s="137"/>
      <c r="P362" s="137"/>
      <c r="Q362" s="137"/>
      <c r="R362" s="138"/>
      <c r="S362" s="88"/>
      <c r="T362" s="174"/>
      <c r="U362" s="175"/>
      <c r="V362" s="175"/>
      <c r="W362" s="175"/>
      <c r="X362" s="175"/>
      <c r="Y362" s="176"/>
      <c r="Z362" s="25"/>
    </row>
    <row r="363" spans="1:26" ht="39.950000000000003" customHeight="1" x14ac:dyDescent="0.15">
      <c r="A363" s="11">
        <f t="shared" si="4"/>
        <v>0</v>
      </c>
      <c r="B363" s="25"/>
      <c r="E363" s="128"/>
      <c r="F363" s="100" t="s">
        <v>399</v>
      </c>
      <c r="G363" s="142" t="s">
        <v>418</v>
      </c>
      <c r="H363" s="143"/>
      <c r="I363" s="143"/>
      <c r="J363" s="143"/>
      <c r="K363" s="143"/>
      <c r="L363" s="143"/>
      <c r="M363" s="144"/>
      <c r="N363" s="148"/>
      <c r="O363" s="149"/>
      <c r="P363" s="149"/>
      <c r="Q363" s="149"/>
      <c r="R363" s="150"/>
      <c r="S363" s="89"/>
      <c r="T363" s="133"/>
      <c r="U363" s="245"/>
      <c r="V363" s="245"/>
      <c r="W363" s="245"/>
      <c r="X363" s="245"/>
      <c r="Y363" s="246"/>
      <c r="Z363" s="25"/>
    </row>
    <row r="364" spans="1:26" ht="39.950000000000003" customHeight="1" x14ac:dyDescent="0.15">
      <c r="A364" s="11">
        <f t="shared" si="4"/>
        <v>0</v>
      </c>
      <c r="B364" s="25"/>
      <c r="E364" s="128"/>
      <c r="F364" s="100" t="s">
        <v>400</v>
      </c>
      <c r="G364" s="142" t="s">
        <v>420</v>
      </c>
      <c r="H364" s="143"/>
      <c r="I364" s="143"/>
      <c r="J364" s="143"/>
      <c r="K364" s="143"/>
      <c r="L364" s="143"/>
      <c r="M364" s="144"/>
      <c r="N364" s="148" t="s">
        <v>419</v>
      </c>
      <c r="O364" s="149"/>
      <c r="P364" s="149"/>
      <c r="Q364" s="149"/>
      <c r="R364" s="150"/>
      <c r="S364" s="89"/>
      <c r="T364" s="133"/>
      <c r="U364" s="245"/>
      <c r="V364" s="245"/>
      <c r="W364" s="245"/>
      <c r="X364" s="245"/>
      <c r="Y364" s="246"/>
      <c r="Z364" s="25"/>
    </row>
    <row r="365" spans="1:26" ht="39.950000000000003" customHeight="1" x14ac:dyDescent="0.15">
      <c r="A365" s="11">
        <f t="shared" si="4"/>
        <v>0</v>
      </c>
      <c r="B365" s="25"/>
      <c r="E365" s="128"/>
      <c r="F365" s="100" t="s">
        <v>401</v>
      </c>
      <c r="G365" s="142" t="s">
        <v>421</v>
      </c>
      <c r="H365" s="143"/>
      <c r="I365" s="143"/>
      <c r="J365" s="143"/>
      <c r="K365" s="143"/>
      <c r="L365" s="143"/>
      <c r="M365" s="144"/>
      <c r="N365" s="148" t="s">
        <v>421</v>
      </c>
      <c r="O365" s="149"/>
      <c r="P365" s="149"/>
      <c r="Q365" s="149"/>
      <c r="R365" s="150"/>
      <c r="S365" s="89"/>
      <c r="T365" s="133"/>
      <c r="U365" s="245"/>
      <c r="V365" s="245"/>
      <c r="W365" s="245"/>
      <c r="X365" s="245"/>
      <c r="Y365" s="246"/>
      <c r="Z365" s="25"/>
    </row>
    <row r="366" spans="1:26" ht="39.950000000000003" customHeight="1" x14ac:dyDescent="0.15">
      <c r="A366" s="11">
        <f t="shared" si="4"/>
        <v>0</v>
      </c>
      <c r="B366" s="25"/>
      <c r="E366" s="128"/>
      <c r="F366" s="100" t="s">
        <v>402</v>
      </c>
      <c r="G366" s="142" t="s">
        <v>422</v>
      </c>
      <c r="H366" s="143"/>
      <c r="I366" s="143"/>
      <c r="J366" s="143"/>
      <c r="K366" s="143"/>
      <c r="L366" s="143"/>
      <c r="M366" s="144"/>
      <c r="N366" s="148" t="s">
        <v>423</v>
      </c>
      <c r="O366" s="149"/>
      <c r="P366" s="149"/>
      <c r="Q366" s="149"/>
      <c r="R366" s="150"/>
      <c r="S366" s="89"/>
      <c r="T366" s="133"/>
      <c r="U366" s="245"/>
      <c r="V366" s="245"/>
      <c r="W366" s="245"/>
      <c r="X366" s="245"/>
      <c r="Y366" s="246"/>
      <c r="Z366" s="25"/>
    </row>
    <row r="367" spans="1:26" ht="39.950000000000003" customHeight="1" x14ac:dyDescent="0.15">
      <c r="A367" s="11">
        <f t="shared" si="4"/>
        <v>0</v>
      </c>
      <c r="B367" s="25"/>
      <c r="E367" s="128"/>
      <c r="F367" s="100" t="s">
        <v>403</v>
      </c>
      <c r="G367" s="142" t="s">
        <v>424</v>
      </c>
      <c r="H367" s="143"/>
      <c r="I367" s="143"/>
      <c r="J367" s="143"/>
      <c r="K367" s="143"/>
      <c r="L367" s="143"/>
      <c r="M367" s="144"/>
      <c r="N367" s="145" t="s">
        <v>425</v>
      </c>
      <c r="O367" s="146"/>
      <c r="P367" s="146"/>
      <c r="Q367" s="146"/>
      <c r="R367" s="147"/>
      <c r="S367" s="89"/>
      <c r="T367" s="133"/>
      <c r="U367" s="134"/>
      <c r="V367" s="134"/>
      <c r="W367" s="134"/>
      <c r="X367" s="134"/>
      <c r="Y367" s="135"/>
      <c r="Z367" s="25"/>
    </row>
    <row r="368" spans="1:26" ht="39.950000000000003" customHeight="1" x14ac:dyDescent="0.15">
      <c r="A368" s="11">
        <f t="shared" ref="A368:A380" si="5">IF(AND(S368="○", TRIM(T368)=""),1001,0)</f>
        <v>0</v>
      </c>
      <c r="B368" s="25"/>
      <c r="E368" s="128"/>
      <c r="F368" s="100" t="s">
        <v>404</v>
      </c>
      <c r="G368" s="142" t="s">
        <v>426</v>
      </c>
      <c r="H368" s="143"/>
      <c r="I368" s="143"/>
      <c r="J368" s="143"/>
      <c r="K368" s="143"/>
      <c r="L368" s="143"/>
      <c r="M368" s="144"/>
      <c r="N368" s="148" t="s">
        <v>426</v>
      </c>
      <c r="O368" s="149"/>
      <c r="P368" s="149"/>
      <c r="Q368" s="149"/>
      <c r="R368" s="150"/>
      <c r="S368" s="89"/>
      <c r="T368" s="133"/>
      <c r="U368" s="134"/>
      <c r="V368" s="134"/>
      <c r="W368" s="134"/>
      <c r="X368" s="134"/>
      <c r="Y368" s="135"/>
      <c r="Z368" s="25"/>
    </row>
    <row r="369" spans="1:26" ht="39.950000000000003" customHeight="1" x14ac:dyDescent="0.15">
      <c r="A369" s="11">
        <f t="shared" si="5"/>
        <v>0</v>
      </c>
      <c r="B369" s="25"/>
      <c r="E369" s="128"/>
      <c r="F369" s="100" t="s">
        <v>405</v>
      </c>
      <c r="G369" s="142" t="s">
        <v>427</v>
      </c>
      <c r="H369" s="143"/>
      <c r="I369" s="143"/>
      <c r="J369" s="143"/>
      <c r="K369" s="143"/>
      <c r="L369" s="143"/>
      <c r="M369" s="144"/>
      <c r="N369" s="148" t="s">
        <v>428</v>
      </c>
      <c r="O369" s="149"/>
      <c r="P369" s="149"/>
      <c r="Q369" s="149"/>
      <c r="R369" s="150"/>
      <c r="S369" s="89"/>
      <c r="T369" s="133"/>
      <c r="U369" s="245"/>
      <c r="V369" s="245"/>
      <c r="W369" s="245"/>
      <c r="X369" s="245"/>
      <c r="Y369" s="246"/>
      <c r="Z369" s="25"/>
    </row>
    <row r="370" spans="1:26" ht="39.950000000000003" customHeight="1" x14ac:dyDescent="0.15">
      <c r="A370" s="11">
        <f t="shared" si="5"/>
        <v>0</v>
      </c>
      <c r="B370" s="25"/>
      <c r="E370" s="128"/>
      <c r="F370" s="100" t="s">
        <v>406</v>
      </c>
      <c r="G370" s="142" t="s">
        <v>429</v>
      </c>
      <c r="H370" s="143"/>
      <c r="I370" s="143"/>
      <c r="J370" s="143"/>
      <c r="K370" s="143"/>
      <c r="L370" s="143"/>
      <c r="M370" s="144"/>
      <c r="N370" s="148" t="s">
        <v>429</v>
      </c>
      <c r="O370" s="149"/>
      <c r="P370" s="149"/>
      <c r="Q370" s="149"/>
      <c r="R370" s="150"/>
      <c r="S370" s="89"/>
      <c r="T370" s="133"/>
      <c r="U370" s="245"/>
      <c r="V370" s="245"/>
      <c r="W370" s="245"/>
      <c r="X370" s="245"/>
      <c r="Y370" s="246"/>
      <c r="Z370" s="25"/>
    </row>
    <row r="371" spans="1:26" ht="39.950000000000003" customHeight="1" x14ac:dyDescent="0.15">
      <c r="A371" s="11">
        <f t="shared" si="5"/>
        <v>0</v>
      </c>
      <c r="B371" s="25"/>
      <c r="E371" s="128"/>
      <c r="F371" s="100" t="s">
        <v>407</v>
      </c>
      <c r="G371" s="142" t="s">
        <v>430</v>
      </c>
      <c r="H371" s="143"/>
      <c r="I371" s="143"/>
      <c r="J371" s="143"/>
      <c r="K371" s="143"/>
      <c r="L371" s="143"/>
      <c r="M371" s="144"/>
      <c r="N371" s="148" t="s">
        <v>430</v>
      </c>
      <c r="O371" s="149"/>
      <c r="P371" s="149"/>
      <c r="Q371" s="149"/>
      <c r="R371" s="150"/>
      <c r="S371" s="89"/>
      <c r="T371" s="133"/>
      <c r="U371" s="245"/>
      <c r="V371" s="245"/>
      <c r="W371" s="245"/>
      <c r="X371" s="245"/>
      <c r="Y371" s="246"/>
      <c r="Z371" s="25"/>
    </row>
    <row r="372" spans="1:26" ht="39.950000000000003" customHeight="1" x14ac:dyDescent="0.15">
      <c r="A372" s="11">
        <f t="shared" si="5"/>
        <v>0</v>
      </c>
      <c r="B372" s="25"/>
      <c r="E372" s="128"/>
      <c r="F372" s="100" t="s">
        <v>408</v>
      </c>
      <c r="G372" s="142" t="s">
        <v>431</v>
      </c>
      <c r="H372" s="143"/>
      <c r="I372" s="143"/>
      <c r="J372" s="143"/>
      <c r="K372" s="143"/>
      <c r="L372" s="143"/>
      <c r="M372" s="144"/>
      <c r="N372" s="148" t="s">
        <v>432</v>
      </c>
      <c r="O372" s="149"/>
      <c r="P372" s="149"/>
      <c r="Q372" s="149"/>
      <c r="R372" s="150"/>
      <c r="S372" s="89"/>
      <c r="T372" s="133"/>
      <c r="U372" s="134"/>
      <c r="V372" s="134"/>
      <c r="W372" s="134"/>
      <c r="X372" s="134"/>
      <c r="Y372" s="135"/>
      <c r="Z372" s="25"/>
    </row>
    <row r="373" spans="1:26" ht="39.950000000000003" customHeight="1" x14ac:dyDescent="0.15">
      <c r="A373" s="11">
        <f t="shared" si="5"/>
        <v>0</v>
      </c>
      <c r="B373" s="25"/>
      <c r="E373" s="128"/>
      <c r="F373" s="100" t="s">
        <v>409</v>
      </c>
      <c r="G373" s="142" t="s">
        <v>433</v>
      </c>
      <c r="H373" s="143"/>
      <c r="I373" s="143"/>
      <c r="J373" s="143"/>
      <c r="K373" s="143"/>
      <c r="L373" s="143"/>
      <c r="M373" s="144"/>
      <c r="N373" s="148"/>
      <c r="O373" s="149"/>
      <c r="P373" s="149"/>
      <c r="Q373" s="149"/>
      <c r="R373" s="150"/>
      <c r="S373" s="89"/>
      <c r="T373" s="133"/>
      <c r="U373" s="134"/>
      <c r="V373" s="134"/>
      <c r="W373" s="134"/>
      <c r="X373" s="134"/>
      <c r="Y373" s="135"/>
      <c r="Z373" s="25"/>
    </row>
    <row r="374" spans="1:26" ht="39.950000000000003" customHeight="1" x14ac:dyDescent="0.15">
      <c r="A374" s="11">
        <f t="shared" si="5"/>
        <v>0</v>
      </c>
      <c r="B374" s="25"/>
      <c r="E374" s="128"/>
      <c r="F374" s="100" t="s">
        <v>410</v>
      </c>
      <c r="G374" s="142" t="s">
        <v>434</v>
      </c>
      <c r="H374" s="143"/>
      <c r="I374" s="143"/>
      <c r="J374" s="143"/>
      <c r="K374" s="143"/>
      <c r="L374" s="143"/>
      <c r="M374" s="144"/>
      <c r="N374" s="148"/>
      <c r="O374" s="149"/>
      <c r="P374" s="149"/>
      <c r="Q374" s="149"/>
      <c r="R374" s="150"/>
      <c r="S374" s="89"/>
      <c r="T374" s="133"/>
      <c r="U374" s="245"/>
      <c r="V374" s="245"/>
      <c r="W374" s="245"/>
      <c r="X374" s="245"/>
      <c r="Y374" s="246"/>
      <c r="Z374" s="25"/>
    </row>
    <row r="375" spans="1:26" ht="39.950000000000003" customHeight="1" x14ac:dyDescent="0.15">
      <c r="A375" s="11">
        <f t="shared" si="5"/>
        <v>0</v>
      </c>
      <c r="B375" s="25"/>
      <c r="E375" s="128"/>
      <c r="F375" s="100" t="s">
        <v>411</v>
      </c>
      <c r="G375" s="142" t="s">
        <v>435</v>
      </c>
      <c r="H375" s="143"/>
      <c r="I375" s="143"/>
      <c r="J375" s="143"/>
      <c r="K375" s="143"/>
      <c r="L375" s="143"/>
      <c r="M375" s="144"/>
      <c r="N375" s="148" t="s">
        <v>436</v>
      </c>
      <c r="O375" s="149"/>
      <c r="P375" s="149"/>
      <c r="Q375" s="149"/>
      <c r="R375" s="150"/>
      <c r="S375" s="89"/>
      <c r="T375" s="133"/>
      <c r="U375" s="245"/>
      <c r="V375" s="245"/>
      <c r="W375" s="245"/>
      <c r="X375" s="245"/>
      <c r="Y375" s="246"/>
      <c r="Z375" s="25"/>
    </row>
    <row r="376" spans="1:26" ht="39.950000000000003" customHeight="1" x14ac:dyDescent="0.15">
      <c r="A376" s="11">
        <f t="shared" si="5"/>
        <v>0</v>
      </c>
      <c r="B376" s="25"/>
      <c r="E376" s="128"/>
      <c r="F376" s="100" t="s">
        <v>412</v>
      </c>
      <c r="G376" s="142" t="s">
        <v>437</v>
      </c>
      <c r="H376" s="143"/>
      <c r="I376" s="143"/>
      <c r="J376" s="143"/>
      <c r="K376" s="143"/>
      <c r="L376" s="143"/>
      <c r="M376" s="144"/>
      <c r="N376" s="148" t="s">
        <v>438</v>
      </c>
      <c r="O376" s="149"/>
      <c r="P376" s="149"/>
      <c r="Q376" s="149"/>
      <c r="R376" s="150"/>
      <c r="S376" s="89"/>
      <c r="T376" s="133"/>
      <c r="U376" s="245"/>
      <c r="V376" s="245"/>
      <c r="W376" s="245"/>
      <c r="X376" s="245"/>
      <c r="Y376" s="246"/>
      <c r="Z376" s="25"/>
    </row>
    <row r="377" spans="1:26" ht="39.950000000000003" customHeight="1" x14ac:dyDescent="0.15">
      <c r="A377" s="11">
        <f t="shared" si="5"/>
        <v>0</v>
      </c>
      <c r="B377" s="25"/>
      <c r="E377" s="128"/>
      <c r="F377" s="100" t="s">
        <v>413</v>
      </c>
      <c r="G377" s="142" t="s">
        <v>439</v>
      </c>
      <c r="H377" s="143"/>
      <c r="I377" s="143"/>
      <c r="J377" s="143"/>
      <c r="K377" s="143"/>
      <c r="L377" s="143"/>
      <c r="M377" s="144"/>
      <c r="N377" s="145" t="s">
        <v>440</v>
      </c>
      <c r="O377" s="149"/>
      <c r="P377" s="149"/>
      <c r="Q377" s="149"/>
      <c r="R377" s="150"/>
      <c r="S377" s="89"/>
      <c r="T377" s="133"/>
      <c r="U377" s="245"/>
      <c r="V377" s="245"/>
      <c r="W377" s="245"/>
      <c r="X377" s="245"/>
      <c r="Y377" s="246"/>
      <c r="Z377" s="25"/>
    </row>
    <row r="378" spans="1:26" ht="39.950000000000003" customHeight="1" x14ac:dyDescent="0.15">
      <c r="A378" s="11">
        <f t="shared" si="5"/>
        <v>0</v>
      </c>
      <c r="B378" s="25"/>
      <c r="E378" s="128"/>
      <c r="F378" s="100" t="s">
        <v>414</v>
      </c>
      <c r="G378" s="142" t="s">
        <v>441</v>
      </c>
      <c r="H378" s="143"/>
      <c r="I378" s="143"/>
      <c r="J378" s="143"/>
      <c r="K378" s="143"/>
      <c r="L378" s="143"/>
      <c r="M378" s="144"/>
      <c r="N378" s="148" t="s">
        <v>442</v>
      </c>
      <c r="O378" s="149"/>
      <c r="P378" s="149"/>
      <c r="Q378" s="149"/>
      <c r="R378" s="150"/>
      <c r="S378" s="89"/>
      <c r="T378" s="133"/>
      <c r="U378" s="134"/>
      <c r="V378" s="134"/>
      <c r="W378" s="134"/>
      <c r="X378" s="134"/>
      <c r="Y378" s="135"/>
      <c r="Z378" s="25"/>
    </row>
    <row r="379" spans="1:26" ht="39.950000000000003" customHeight="1" x14ac:dyDescent="0.15">
      <c r="A379" s="11">
        <f t="shared" si="5"/>
        <v>0</v>
      </c>
      <c r="B379" s="25"/>
      <c r="E379" s="128"/>
      <c r="F379" s="100" t="s">
        <v>415</v>
      </c>
      <c r="G379" s="142" t="s">
        <v>443</v>
      </c>
      <c r="H379" s="143"/>
      <c r="I379" s="143"/>
      <c r="J379" s="143"/>
      <c r="K379" s="143"/>
      <c r="L379" s="143"/>
      <c r="M379" s="144"/>
      <c r="N379" s="148" t="s">
        <v>444</v>
      </c>
      <c r="O379" s="149"/>
      <c r="P379" s="149"/>
      <c r="Q379" s="149"/>
      <c r="R379" s="150"/>
      <c r="S379" s="89"/>
      <c r="T379" s="133"/>
      <c r="U379" s="134"/>
      <c r="V379" s="134"/>
      <c r="W379" s="134"/>
      <c r="X379" s="134"/>
      <c r="Y379" s="135"/>
      <c r="Z379" s="25"/>
    </row>
    <row r="380" spans="1:26" ht="39.950000000000003" customHeight="1" x14ac:dyDescent="0.15">
      <c r="A380" s="11">
        <f t="shared" si="5"/>
        <v>0</v>
      </c>
      <c r="B380" s="25"/>
      <c r="E380" s="129"/>
      <c r="F380" s="103" t="s">
        <v>416</v>
      </c>
      <c r="G380" s="160" t="s">
        <v>397</v>
      </c>
      <c r="H380" s="161"/>
      <c r="I380" s="161"/>
      <c r="J380" s="161"/>
      <c r="K380" s="161"/>
      <c r="L380" s="161"/>
      <c r="M380" s="162"/>
      <c r="N380" s="157" t="s">
        <v>445</v>
      </c>
      <c r="O380" s="158"/>
      <c r="P380" s="158"/>
      <c r="Q380" s="158"/>
      <c r="R380" s="159"/>
      <c r="S380" s="89"/>
      <c r="T380" s="130"/>
      <c r="U380" s="131"/>
      <c r="V380" s="131"/>
      <c r="W380" s="131"/>
      <c r="X380" s="131"/>
      <c r="Y380" s="132"/>
      <c r="Z380" s="25"/>
    </row>
    <row r="381" spans="1:26" ht="20.100000000000001" customHeight="1" x14ac:dyDescent="0.15">
      <c r="B381" s="25"/>
      <c r="E381" s="31"/>
      <c r="F381" s="31"/>
      <c r="G381" s="31"/>
      <c r="H381" s="31"/>
      <c r="I381" s="31"/>
      <c r="J381" s="31"/>
      <c r="K381" s="31"/>
      <c r="L381" s="31"/>
      <c r="M381" s="31"/>
      <c r="N381" s="31"/>
      <c r="O381" s="31"/>
      <c r="P381" s="31"/>
      <c r="Q381" s="31"/>
      <c r="R381" s="31"/>
      <c r="S381" s="31"/>
      <c r="T381" s="31"/>
      <c r="U381" s="31"/>
      <c r="V381" s="31"/>
      <c r="W381" s="31"/>
      <c r="X381" s="31"/>
      <c r="Y381" s="31"/>
      <c r="Z381" s="25"/>
    </row>
    <row r="382" spans="1:26" ht="20.100000000000001" customHeight="1" x14ac:dyDescent="0.15">
      <c r="B382" s="25"/>
      <c r="C382" s="4"/>
      <c r="D382" s="4"/>
      <c r="E382" s="4"/>
      <c r="F382" s="4"/>
      <c r="G382" s="4"/>
      <c r="H382" s="4"/>
      <c r="I382" s="4"/>
      <c r="J382" s="4"/>
      <c r="K382" s="4"/>
      <c r="L382" s="4"/>
      <c r="M382" s="4"/>
      <c r="N382" s="4"/>
      <c r="O382" s="4"/>
      <c r="P382" s="4"/>
      <c r="Q382" s="4"/>
      <c r="R382" s="4"/>
      <c r="S382" s="4"/>
      <c r="T382" s="4"/>
      <c r="U382" s="4"/>
      <c r="V382" s="4"/>
      <c r="W382" s="4"/>
      <c r="X382" s="4"/>
      <c r="Y382" s="4"/>
      <c r="Z382" s="30"/>
    </row>
    <row r="383" spans="1:26" ht="20.100000000000001" customHeight="1" x14ac:dyDescent="0.15"/>
    <row r="384" spans="1:26" ht="20.100000000000001" customHeight="1" x14ac:dyDescent="0.15"/>
    <row r="385" spans="2:27" ht="20.100000000000001" customHeight="1" x14ac:dyDescent="0.15">
      <c r="B385" s="1"/>
      <c r="C385" s="223" t="s">
        <v>496</v>
      </c>
      <c r="D385" s="224"/>
      <c r="E385" s="224"/>
      <c r="F385" s="224"/>
      <c r="G385" s="224"/>
      <c r="H385" s="224"/>
      <c r="I385" s="225"/>
      <c r="L385" s="8"/>
    </row>
    <row r="386" spans="2:27" ht="20.100000000000001" customHeight="1" x14ac:dyDescent="0.15">
      <c r="B386" s="1"/>
      <c r="C386" s="12"/>
      <c r="D386" s="23"/>
      <c r="E386" s="23"/>
      <c r="F386" s="23"/>
      <c r="G386" s="23"/>
      <c r="H386" s="23"/>
      <c r="I386" s="23"/>
      <c r="J386" s="13"/>
      <c r="K386" s="13"/>
      <c r="L386" s="21"/>
      <c r="M386" s="21"/>
      <c r="N386" s="13"/>
      <c r="O386" s="13"/>
      <c r="P386" s="13"/>
      <c r="Q386" s="13"/>
      <c r="R386" s="13"/>
      <c r="S386" s="13"/>
      <c r="T386" s="13"/>
      <c r="U386" s="13"/>
      <c r="V386" s="13"/>
      <c r="W386" s="13"/>
      <c r="X386" s="13"/>
      <c r="Y386" s="13"/>
      <c r="Z386" s="14"/>
    </row>
    <row r="387" spans="2:27" ht="35.1" customHeight="1" x14ac:dyDescent="0.15">
      <c r="B387" s="1"/>
      <c r="C387" s="12"/>
      <c r="D387" s="268" t="s">
        <v>568</v>
      </c>
      <c r="E387" s="268"/>
      <c r="F387" s="268"/>
      <c r="G387" s="268"/>
      <c r="H387" s="268"/>
      <c r="I387" s="268"/>
      <c r="J387" s="268"/>
      <c r="K387" s="268"/>
      <c r="L387" s="268"/>
      <c r="M387" s="268"/>
      <c r="N387" s="268"/>
      <c r="O387" s="268"/>
      <c r="P387" s="268"/>
      <c r="Q387" s="268"/>
      <c r="R387" s="268"/>
      <c r="S387" s="268"/>
      <c r="T387" s="268"/>
      <c r="U387" s="268"/>
      <c r="V387" s="268"/>
      <c r="W387" s="268"/>
      <c r="X387" s="268"/>
      <c r="Y387" s="268"/>
      <c r="Z387" s="17"/>
    </row>
    <row r="388" spans="2:27" ht="20.100000000000001" customHeight="1" x14ac:dyDescent="0.15">
      <c r="B388" s="1"/>
      <c r="C388" s="12"/>
      <c r="D388" s="269" t="s">
        <v>567</v>
      </c>
      <c r="E388" s="270"/>
      <c r="F388" s="271"/>
      <c r="G388" s="166" t="s">
        <v>59</v>
      </c>
      <c r="H388" s="167"/>
      <c r="I388" s="167"/>
      <c r="J388" s="167"/>
      <c r="K388" s="167"/>
      <c r="L388" s="167"/>
      <c r="M388" s="167"/>
      <c r="N388" s="167"/>
      <c r="O388" s="167"/>
      <c r="P388" s="167"/>
      <c r="Q388" s="167"/>
      <c r="R388" s="167"/>
      <c r="S388" s="168"/>
      <c r="T388" s="166" t="s">
        <v>60</v>
      </c>
      <c r="U388" s="167"/>
      <c r="V388" s="167"/>
      <c r="W388" s="167"/>
      <c r="X388" s="167"/>
      <c r="Y388" s="212"/>
      <c r="Z388" s="83"/>
      <c r="AA388" s="19"/>
    </row>
    <row r="389" spans="2:27" ht="20.100000000000001" customHeight="1" x14ac:dyDescent="0.15">
      <c r="C389" s="29"/>
      <c r="D389" s="259" t="s">
        <v>58</v>
      </c>
      <c r="E389" s="260"/>
      <c r="F389" s="261"/>
      <c r="G389" s="194" t="s">
        <v>497</v>
      </c>
      <c r="H389" s="195"/>
      <c r="I389" s="195"/>
      <c r="J389" s="195"/>
      <c r="K389" s="195"/>
      <c r="L389" s="195"/>
      <c r="M389" s="195"/>
      <c r="N389" s="195"/>
      <c r="O389" s="195"/>
      <c r="P389" s="195"/>
      <c r="Q389" s="195"/>
      <c r="R389" s="195"/>
      <c r="S389" s="196"/>
      <c r="T389" s="194" t="s">
        <v>498</v>
      </c>
      <c r="U389" s="195"/>
      <c r="V389" s="195"/>
      <c r="W389" s="195"/>
      <c r="X389" s="195"/>
      <c r="Y389" s="210"/>
      <c r="Z389" s="83"/>
      <c r="AA389" s="19"/>
    </row>
    <row r="390" spans="2:27" ht="39.950000000000003" customHeight="1" x14ac:dyDescent="0.15">
      <c r="C390" s="29"/>
      <c r="D390" s="272"/>
      <c r="E390" s="164"/>
      <c r="F390" s="165"/>
      <c r="G390" s="163"/>
      <c r="H390" s="164"/>
      <c r="I390" s="164"/>
      <c r="J390" s="164"/>
      <c r="K390" s="164"/>
      <c r="L390" s="164"/>
      <c r="M390" s="164"/>
      <c r="N390" s="164"/>
      <c r="O390" s="164"/>
      <c r="P390" s="164"/>
      <c r="Q390" s="164"/>
      <c r="R390" s="164"/>
      <c r="S390" s="165"/>
      <c r="T390" s="163"/>
      <c r="U390" s="164"/>
      <c r="V390" s="164"/>
      <c r="W390" s="164"/>
      <c r="X390" s="164"/>
      <c r="Y390" s="251"/>
      <c r="Z390" s="83"/>
      <c r="AA390" s="19"/>
    </row>
    <row r="391" spans="2:27" ht="39.950000000000003" customHeight="1" x14ac:dyDescent="0.15">
      <c r="C391" s="29"/>
      <c r="D391" s="272"/>
      <c r="E391" s="164"/>
      <c r="F391" s="165"/>
      <c r="G391" s="163"/>
      <c r="H391" s="164"/>
      <c r="I391" s="164"/>
      <c r="J391" s="164"/>
      <c r="K391" s="164"/>
      <c r="L391" s="164"/>
      <c r="M391" s="164"/>
      <c r="N391" s="164"/>
      <c r="O391" s="164"/>
      <c r="P391" s="164"/>
      <c r="Q391" s="164"/>
      <c r="R391" s="164"/>
      <c r="S391" s="165"/>
      <c r="T391" s="163"/>
      <c r="U391" s="164"/>
      <c r="V391" s="164"/>
      <c r="W391" s="164"/>
      <c r="X391" s="164"/>
      <c r="Y391" s="251"/>
      <c r="Z391" s="83"/>
      <c r="AA391" s="19"/>
    </row>
    <row r="392" spans="2:27" ht="39.950000000000003" customHeight="1" x14ac:dyDescent="0.15">
      <c r="C392" s="29"/>
      <c r="D392" s="272"/>
      <c r="E392" s="164"/>
      <c r="F392" s="165"/>
      <c r="G392" s="163"/>
      <c r="H392" s="164"/>
      <c r="I392" s="164"/>
      <c r="J392" s="164"/>
      <c r="K392" s="164"/>
      <c r="L392" s="164"/>
      <c r="M392" s="164"/>
      <c r="N392" s="164"/>
      <c r="O392" s="164"/>
      <c r="P392" s="164"/>
      <c r="Q392" s="164"/>
      <c r="R392" s="164"/>
      <c r="S392" s="165"/>
      <c r="T392" s="163"/>
      <c r="U392" s="164"/>
      <c r="V392" s="164"/>
      <c r="W392" s="164"/>
      <c r="X392" s="164"/>
      <c r="Y392" s="251"/>
      <c r="Z392" s="83"/>
      <c r="AA392" s="19"/>
    </row>
    <row r="393" spans="2:27" ht="39.950000000000003" customHeight="1" x14ac:dyDescent="0.15">
      <c r="C393" s="29"/>
      <c r="D393" s="272"/>
      <c r="E393" s="164"/>
      <c r="F393" s="165"/>
      <c r="G393" s="163"/>
      <c r="H393" s="164"/>
      <c r="I393" s="164"/>
      <c r="J393" s="164"/>
      <c r="K393" s="164"/>
      <c r="L393" s="164"/>
      <c r="M393" s="164"/>
      <c r="N393" s="164"/>
      <c r="O393" s="164"/>
      <c r="P393" s="164"/>
      <c r="Q393" s="164"/>
      <c r="R393" s="164"/>
      <c r="S393" s="165"/>
      <c r="T393" s="163"/>
      <c r="U393" s="164"/>
      <c r="V393" s="164"/>
      <c r="W393" s="164"/>
      <c r="X393" s="164"/>
      <c r="Y393" s="251"/>
      <c r="Z393" s="83"/>
      <c r="AA393" s="19"/>
    </row>
    <row r="394" spans="2:27" ht="39.950000000000003" customHeight="1" x14ac:dyDescent="0.15">
      <c r="C394" s="29"/>
      <c r="D394" s="273"/>
      <c r="E394" s="253"/>
      <c r="F394" s="254"/>
      <c r="G394" s="252"/>
      <c r="H394" s="253"/>
      <c r="I394" s="253"/>
      <c r="J394" s="253"/>
      <c r="K394" s="253"/>
      <c r="L394" s="253"/>
      <c r="M394" s="253"/>
      <c r="N394" s="253"/>
      <c r="O394" s="253"/>
      <c r="P394" s="253"/>
      <c r="Q394" s="253"/>
      <c r="R394" s="253"/>
      <c r="S394" s="254"/>
      <c r="T394" s="252"/>
      <c r="U394" s="253"/>
      <c r="V394" s="253"/>
      <c r="W394" s="253"/>
      <c r="X394" s="253"/>
      <c r="Y394" s="255"/>
      <c r="Z394" s="83"/>
      <c r="AA394" s="19"/>
    </row>
    <row r="395" spans="2:27" ht="20.100000000000001" customHeight="1" x14ac:dyDescent="0.15">
      <c r="C395" s="29"/>
      <c r="D395" s="15"/>
      <c r="E395" s="81"/>
      <c r="F395" s="81"/>
      <c r="G395" s="81"/>
      <c r="H395" s="81"/>
      <c r="I395" s="81"/>
      <c r="J395" s="81"/>
      <c r="K395" s="81"/>
      <c r="L395" s="81"/>
      <c r="M395" s="81"/>
      <c r="N395" s="81"/>
      <c r="O395" s="81"/>
      <c r="P395" s="81"/>
      <c r="Q395" s="81"/>
      <c r="R395" s="81"/>
      <c r="S395" s="81"/>
      <c r="T395" s="81"/>
      <c r="U395" s="81"/>
      <c r="V395" s="81"/>
      <c r="W395" s="81"/>
      <c r="X395" s="81"/>
      <c r="Y395" s="81"/>
      <c r="Z395" s="81"/>
      <c r="AA395" s="19"/>
    </row>
    <row r="396" spans="2:27" ht="20.100000000000001" customHeight="1" x14ac:dyDescent="0.15">
      <c r="C396" s="78"/>
      <c r="D396" s="4"/>
      <c r="E396" s="4"/>
      <c r="F396" s="4"/>
      <c r="G396" s="4"/>
      <c r="H396" s="4"/>
      <c r="I396" s="4"/>
      <c r="J396" s="4"/>
      <c r="K396" s="4"/>
      <c r="L396" s="4"/>
      <c r="M396" s="4"/>
      <c r="N396" s="4"/>
      <c r="O396" s="4"/>
      <c r="P396" s="4"/>
      <c r="Q396" s="4"/>
      <c r="R396" s="4"/>
      <c r="S396" s="4"/>
      <c r="T396" s="4"/>
      <c r="U396" s="4"/>
      <c r="V396" s="4"/>
      <c r="W396" s="4"/>
      <c r="X396" s="4"/>
      <c r="Y396" s="4"/>
      <c r="Z396" s="4"/>
      <c r="AA396" s="29"/>
    </row>
    <row r="397" spans="2:27" ht="20.100000000000001" customHeight="1" x14ac:dyDescent="0.15"/>
    <row r="398" spans="2:27" ht="20.100000000000001" customHeight="1" x14ac:dyDescent="0.15"/>
    <row r="399" spans="2:27" ht="20.100000000000001" customHeight="1" x14ac:dyDescent="0.15">
      <c r="C399" s="223" t="s">
        <v>569</v>
      </c>
      <c r="D399" s="224"/>
      <c r="E399" s="224"/>
      <c r="F399" s="224"/>
      <c r="G399" s="224"/>
      <c r="H399" s="224"/>
      <c r="I399" s="225"/>
      <c r="L399" s="8"/>
    </row>
    <row r="400" spans="2:27" ht="20.100000000000001" customHeight="1" x14ac:dyDescent="0.15">
      <c r="C400" s="12"/>
      <c r="D400" s="23"/>
      <c r="E400" s="23"/>
      <c r="F400" s="23"/>
      <c r="G400" s="23"/>
      <c r="H400" s="23"/>
      <c r="I400" s="23"/>
      <c r="J400" s="13"/>
      <c r="K400" s="13"/>
      <c r="L400" s="21"/>
      <c r="M400" s="21"/>
      <c r="N400" s="13"/>
      <c r="O400" s="13"/>
      <c r="P400" s="13"/>
      <c r="Q400" s="13"/>
      <c r="R400" s="13"/>
      <c r="S400" s="13"/>
      <c r="T400" s="13"/>
      <c r="U400" s="13"/>
      <c r="V400" s="13"/>
      <c r="W400" s="13"/>
      <c r="X400" s="13"/>
      <c r="Y400" s="13"/>
      <c r="Z400" s="14"/>
    </row>
    <row r="401" spans="3:27" ht="20.100000000000001" customHeight="1" x14ac:dyDescent="0.15">
      <c r="C401" s="12"/>
      <c r="D401" s="73" t="s">
        <v>573</v>
      </c>
      <c r="E401" s="94"/>
      <c r="F401" s="23"/>
      <c r="G401" s="23"/>
      <c r="H401" s="23"/>
      <c r="I401" s="23"/>
      <c r="J401" s="16"/>
      <c r="K401" s="16"/>
      <c r="L401" s="22"/>
      <c r="M401" s="22"/>
      <c r="N401" s="16"/>
      <c r="O401" s="16"/>
      <c r="P401" s="16"/>
      <c r="Q401" s="16"/>
      <c r="R401" s="16"/>
      <c r="S401" s="16"/>
      <c r="T401" s="16"/>
      <c r="U401" s="16"/>
      <c r="V401" s="16"/>
      <c r="W401" s="16"/>
      <c r="X401" s="16"/>
      <c r="Y401" s="16"/>
      <c r="Z401" s="17"/>
    </row>
    <row r="402" spans="3:27" ht="20.100000000000001" customHeight="1" x14ac:dyDescent="0.15">
      <c r="C402" s="12"/>
      <c r="D402" s="256"/>
      <c r="E402" s="257"/>
      <c r="F402" s="258"/>
      <c r="G402" s="166" t="s">
        <v>574</v>
      </c>
      <c r="H402" s="167"/>
      <c r="I402" s="167"/>
      <c r="J402" s="167"/>
      <c r="K402" s="167"/>
      <c r="L402" s="167"/>
      <c r="M402" s="167"/>
      <c r="N402" s="167"/>
      <c r="O402" s="167"/>
      <c r="P402" s="167"/>
      <c r="Q402" s="167"/>
      <c r="R402" s="167"/>
      <c r="S402" s="167"/>
      <c r="T402" s="167"/>
      <c r="U402" s="167"/>
      <c r="V402" s="167"/>
      <c r="W402" s="167"/>
      <c r="X402" s="167"/>
      <c r="Y402" s="212"/>
      <c r="Z402" s="83"/>
      <c r="AA402" s="19"/>
    </row>
    <row r="403" spans="3:27" ht="20.100000000000001" customHeight="1" x14ac:dyDescent="0.15">
      <c r="C403" s="29"/>
      <c r="D403" s="259" t="s">
        <v>570</v>
      </c>
      <c r="E403" s="260"/>
      <c r="F403" s="261"/>
      <c r="G403" s="262" t="s">
        <v>571</v>
      </c>
      <c r="H403" s="263"/>
      <c r="I403" s="263"/>
      <c r="J403" s="263"/>
      <c r="K403" s="263"/>
      <c r="L403" s="263"/>
      <c r="M403" s="263"/>
      <c r="N403" s="263"/>
      <c r="O403" s="263"/>
      <c r="P403" s="263"/>
      <c r="Q403" s="263"/>
      <c r="R403" s="263"/>
      <c r="S403" s="263"/>
      <c r="T403" s="263"/>
      <c r="U403" s="263"/>
      <c r="V403" s="263"/>
      <c r="W403" s="263"/>
      <c r="X403" s="263"/>
      <c r="Y403" s="264"/>
      <c r="Z403" s="83"/>
      <c r="AA403" s="19"/>
    </row>
    <row r="404" spans="3:27" ht="60.75" customHeight="1" x14ac:dyDescent="0.15">
      <c r="C404" s="29"/>
      <c r="D404" s="265" t="s">
        <v>572</v>
      </c>
      <c r="E404" s="266"/>
      <c r="F404" s="267"/>
      <c r="G404" s="252"/>
      <c r="H404" s="253"/>
      <c r="I404" s="253"/>
      <c r="J404" s="253"/>
      <c r="K404" s="253"/>
      <c r="L404" s="253"/>
      <c r="M404" s="253"/>
      <c r="N404" s="253"/>
      <c r="O404" s="253"/>
      <c r="P404" s="253"/>
      <c r="Q404" s="253"/>
      <c r="R404" s="253"/>
      <c r="S404" s="253"/>
      <c r="T404" s="253"/>
      <c r="U404" s="253"/>
      <c r="V404" s="253"/>
      <c r="W404" s="253"/>
      <c r="X404" s="253"/>
      <c r="Y404" s="255"/>
      <c r="Z404" s="83"/>
      <c r="AA404" s="19"/>
    </row>
    <row r="405" spans="3:27" ht="10.5" customHeight="1" x14ac:dyDescent="0.15">
      <c r="C405" s="29"/>
      <c r="D405" s="15"/>
      <c r="E405" s="81"/>
      <c r="F405" s="81"/>
      <c r="G405" s="81"/>
      <c r="H405" s="81"/>
      <c r="I405" s="81"/>
      <c r="J405" s="81"/>
      <c r="K405" s="81"/>
      <c r="L405" s="81"/>
      <c r="M405" s="81"/>
      <c r="N405" s="81"/>
      <c r="O405" s="81"/>
      <c r="P405" s="81"/>
      <c r="Q405" s="81"/>
      <c r="R405" s="81"/>
      <c r="S405" s="81"/>
      <c r="T405" s="81"/>
      <c r="U405" s="81"/>
      <c r="V405" s="81"/>
      <c r="W405" s="81"/>
      <c r="X405" s="81"/>
      <c r="Y405" s="81"/>
      <c r="Z405" s="83"/>
    </row>
    <row r="406" spans="3:27" ht="20.100000000000001" customHeight="1" x14ac:dyDescent="0.15">
      <c r="C406" s="78"/>
      <c r="D406" s="4"/>
      <c r="E406" s="4"/>
      <c r="F406" s="4"/>
      <c r="G406" s="4"/>
      <c r="H406" s="4"/>
      <c r="I406" s="4"/>
      <c r="J406" s="4"/>
      <c r="K406" s="4"/>
      <c r="L406" s="4"/>
      <c r="M406" s="4"/>
      <c r="N406" s="4"/>
      <c r="O406" s="4"/>
      <c r="P406" s="4"/>
      <c r="Q406" s="4"/>
      <c r="R406" s="4"/>
      <c r="S406" s="4"/>
      <c r="T406" s="4"/>
      <c r="U406" s="4"/>
      <c r="V406" s="4"/>
      <c r="W406" s="4"/>
      <c r="X406" s="4"/>
      <c r="Y406" s="4"/>
      <c r="Z406" s="30"/>
    </row>
  </sheetData>
  <sheetProtection algorithmName="SHA-512" hashValue="7U5o8jjqhIxbBK8jRI/5+sNb5LnZfVUP8/WldomsR0nTVPZJrFBEIOKxyD5q0+CGn7vPAm7mhLfCG7/TQp/fYw==" saltValue="Mz8mRFeY995Unr7qdf7n9A==" spinCount="100000" sheet="1" objects="1" scenarios="1"/>
  <dataConsolidate/>
  <mergeCells count="658">
    <mergeCell ref="C399:I399"/>
    <mergeCell ref="D402:F402"/>
    <mergeCell ref="G402:Y402"/>
    <mergeCell ref="D403:F403"/>
    <mergeCell ref="G403:Y403"/>
    <mergeCell ref="D404:F404"/>
    <mergeCell ref="G404:Y404"/>
    <mergeCell ref="D387:Y387"/>
    <mergeCell ref="C385:I385"/>
    <mergeCell ref="T390:Y390"/>
    <mergeCell ref="T391:Y391"/>
    <mergeCell ref="T393:Y393"/>
    <mergeCell ref="G390:S390"/>
    <mergeCell ref="G391:S391"/>
    <mergeCell ref="D388:F388"/>
    <mergeCell ref="D389:F389"/>
    <mergeCell ref="D390:F390"/>
    <mergeCell ref="D391:F391"/>
    <mergeCell ref="D392:F392"/>
    <mergeCell ref="D393:F393"/>
    <mergeCell ref="D394:F394"/>
    <mergeCell ref="E362:E380"/>
    <mergeCell ref="G392:S392"/>
    <mergeCell ref="T392:Y392"/>
    <mergeCell ref="G394:S394"/>
    <mergeCell ref="T394:Y394"/>
    <mergeCell ref="G378:M378"/>
    <mergeCell ref="N378:R378"/>
    <mergeCell ref="T378:Y378"/>
    <mergeCell ref="G379:M379"/>
    <mergeCell ref="N379:R379"/>
    <mergeCell ref="T379:Y379"/>
    <mergeCell ref="G380:M380"/>
    <mergeCell ref="N380:R380"/>
    <mergeCell ref="T380:Y380"/>
    <mergeCell ref="G375:M375"/>
    <mergeCell ref="N375:R375"/>
    <mergeCell ref="T375:Y375"/>
    <mergeCell ref="G376:M376"/>
    <mergeCell ref="N376:R376"/>
    <mergeCell ref="T376:Y376"/>
    <mergeCell ref="G377:M377"/>
    <mergeCell ref="N377:R377"/>
    <mergeCell ref="T377:Y377"/>
    <mergeCell ref="G372:M372"/>
    <mergeCell ref="T373:Y373"/>
    <mergeCell ref="G374:M374"/>
    <mergeCell ref="N374:R374"/>
    <mergeCell ref="T374:Y374"/>
    <mergeCell ref="G369:M369"/>
    <mergeCell ref="N369:R369"/>
    <mergeCell ref="T369:Y369"/>
    <mergeCell ref="G370:M370"/>
    <mergeCell ref="N370:R370"/>
    <mergeCell ref="T370:Y370"/>
    <mergeCell ref="G371:M371"/>
    <mergeCell ref="N371:R371"/>
    <mergeCell ref="T371:Y371"/>
    <mergeCell ref="T366:Y366"/>
    <mergeCell ref="G367:M367"/>
    <mergeCell ref="N367:R367"/>
    <mergeCell ref="T367:Y367"/>
    <mergeCell ref="G368:M368"/>
    <mergeCell ref="N368:R368"/>
    <mergeCell ref="T368:Y368"/>
    <mergeCell ref="N372:R372"/>
    <mergeCell ref="T372:Y372"/>
    <mergeCell ref="N358:R358"/>
    <mergeCell ref="T363:Y363"/>
    <mergeCell ref="G364:M364"/>
    <mergeCell ref="N364:R364"/>
    <mergeCell ref="T364:Y364"/>
    <mergeCell ref="G365:M365"/>
    <mergeCell ref="N365:R365"/>
    <mergeCell ref="T365:Y365"/>
    <mergeCell ref="G360:M360"/>
    <mergeCell ref="N360:R360"/>
    <mergeCell ref="T360:Y360"/>
    <mergeCell ref="G361:M361"/>
    <mergeCell ref="N361:R361"/>
    <mergeCell ref="T361:Y361"/>
    <mergeCell ref="G362:M362"/>
    <mergeCell ref="N362:R362"/>
    <mergeCell ref="T362:Y362"/>
    <mergeCell ref="T354:Y354"/>
    <mergeCell ref="T358:Y358"/>
    <mergeCell ref="G359:M359"/>
    <mergeCell ref="N359:R359"/>
    <mergeCell ref="T359:Y359"/>
    <mergeCell ref="N349:R349"/>
    <mergeCell ref="N350:R350"/>
    <mergeCell ref="N351:R351"/>
    <mergeCell ref="N352:R352"/>
    <mergeCell ref="N353:R353"/>
    <mergeCell ref="N355:R355"/>
    <mergeCell ref="T356:Y356"/>
    <mergeCell ref="N356:R356"/>
    <mergeCell ref="G356:M356"/>
    <mergeCell ref="N354:R354"/>
    <mergeCell ref="G351:M351"/>
    <mergeCell ref="G352:M352"/>
    <mergeCell ref="G353:M353"/>
    <mergeCell ref="G355:M355"/>
    <mergeCell ref="T355:Y355"/>
    <mergeCell ref="G357:M357"/>
    <mergeCell ref="N357:R357"/>
    <mergeCell ref="T357:Y357"/>
    <mergeCell ref="G358:M358"/>
    <mergeCell ref="T332:Y332"/>
    <mergeCell ref="T346:Y346"/>
    <mergeCell ref="T347:Y347"/>
    <mergeCell ref="T348:Y348"/>
    <mergeCell ref="T349:Y349"/>
    <mergeCell ref="T350:Y350"/>
    <mergeCell ref="T351:Y351"/>
    <mergeCell ref="T352:Y352"/>
    <mergeCell ref="T353:Y353"/>
    <mergeCell ref="T264:Y264"/>
    <mergeCell ref="T265:Y265"/>
    <mergeCell ref="T269:Y269"/>
    <mergeCell ref="N270:R270"/>
    <mergeCell ref="N271:R271"/>
    <mergeCell ref="T279:Y279"/>
    <mergeCell ref="G331:M331"/>
    <mergeCell ref="N331:R331"/>
    <mergeCell ref="T331:Y331"/>
    <mergeCell ref="G270:M270"/>
    <mergeCell ref="G271:M271"/>
    <mergeCell ref="T270:Y270"/>
    <mergeCell ref="T271:Y271"/>
    <mergeCell ref="N264:R264"/>
    <mergeCell ref="N265:R265"/>
    <mergeCell ref="N269:R269"/>
    <mergeCell ref="G264:M264"/>
    <mergeCell ref="G265:M265"/>
    <mergeCell ref="G286:M286"/>
    <mergeCell ref="N286:R286"/>
    <mergeCell ref="T286:Y286"/>
    <mergeCell ref="G287:M287"/>
    <mergeCell ref="N287:R287"/>
    <mergeCell ref="T287:Y287"/>
    <mergeCell ref="T247:Y247"/>
    <mergeCell ref="T248:Y248"/>
    <mergeCell ref="T249:Y249"/>
    <mergeCell ref="T250:Y250"/>
    <mergeCell ref="T251:Y251"/>
    <mergeCell ref="N247:R247"/>
    <mergeCell ref="T252:Y252"/>
    <mergeCell ref="T253:Y253"/>
    <mergeCell ref="T254:Y254"/>
    <mergeCell ref="T242:Y242"/>
    <mergeCell ref="T243:Y243"/>
    <mergeCell ref="T244:Y244"/>
    <mergeCell ref="T245:Y245"/>
    <mergeCell ref="T246:Y246"/>
    <mergeCell ref="N242:R242"/>
    <mergeCell ref="N243:R243"/>
    <mergeCell ref="N244:R244"/>
    <mergeCell ref="N245:R245"/>
    <mergeCell ref="N246:R246"/>
    <mergeCell ref="T236:Y236"/>
    <mergeCell ref="T237:Y237"/>
    <mergeCell ref="T238:Y238"/>
    <mergeCell ref="T240:Y240"/>
    <mergeCell ref="T241:Y241"/>
    <mergeCell ref="N236:R236"/>
    <mergeCell ref="N237:R237"/>
    <mergeCell ref="N238:R238"/>
    <mergeCell ref="N240:R240"/>
    <mergeCell ref="N241:R241"/>
    <mergeCell ref="T239:Y239"/>
    <mergeCell ref="T227:Y227"/>
    <mergeCell ref="T229:Y229"/>
    <mergeCell ref="T230:Y230"/>
    <mergeCell ref="T231:Y231"/>
    <mergeCell ref="T232:Y232"/>
    <mergeCell ref="T233:Y233"/>
    <mergeCell ref="T234:Y234"/>
    <mergeCell ref="T235:Y235"/>
    <mergeCell ref="N233:R233"/>
    <mergeCell ref="N234:R234"/>
    <mergeCell ref="N235:R235"/>
    <mergeCell ref="N227:R227"/>
    <mergeCell ref="N229:R229"/>
    <mergeCell ref="N230:R230"/>
    <mergeCell ref="N231:R231"/>
    <mergeCell ref="N232:R232"/>
    <mergeCell ref="T228:Y228"/>
    <mergeCell ref="T206:Y206"/>
    <mergeCell ref="T207:Y207"/>
    <mergeCell ref="T208:Y208"/>
    <mergeCell ref="T209:Y209"/>
    <mergeCell ref="T210:Y210"/>
    <mergeCell ref="T211:Y211"/>
    <mergeCell ref="T212:Y212"/>
    <mergeCell ref="T213:Y213"/>
    <mergeCell ref="T214:Y214"/>
    <mergeCell ref="T205:Y205"/>
    <mergeCell ref="I159:M159"/>
    <mergeCell ref="I161:Y161"/>
    <mergeCell ref="I163:Y163"/>
    <mergeCell ref="I165:M165"/>
    <mergeCell ref="I167:M167"/>
    <mergeCell ref="I169:Y169"/>
    <mergeCell ref="I171:M171"/>
    <mergeCell ref="I173:M173"/>
    <mergeCell ref="I175:Y175"/>
    <mergeCell ref="I183:M183"/>
    <mergeCell ref="J184:Y184"/>
    <mergeCell ref="E200:M200"/>
    <mergeCell ref="I185:M185"/>
    <mergeCell ref="I187:M187"/>
    <mergeCell ref="G201:M201"/>
    <mergeCell ref="G202:M202"/>
    <mergeCell ref="T200:Y200"/>
    <mergeCell ref="T201:Y201"/>
    <mergeCell ref="T202:Y202"/>
    <mergeCell ref="T203:Y203"/>
    <mergeCell ref="T204:Y204"/>
    <mergeCell ref="N205:R205"/>
    <mergeCell ref="I83:Y83"/>
    <mergeCell ref="I85:Y85"/>
    <mergeCell ref="I87:Y87"/>
    <mergeCell ref="I89:M89"/>
    <mergeCell ref="I91:M91"/>
    <mergeCell ref="I93:Y93"/>
    <mergeCell ref="I120:Y120"/>
    <mergeCell ref="I122:Y122"/>
    <mergeCell ref="I124:M124"/>
    <mergeCell ref="I126:Y126"/>
    <mergeCell ref="I128:M128"/>
    <mergeCell ref="I130:M130"/>
    <mergeCell ref="I132:Y132"/>
    <mergeCell ref="G203:M203"/>
    <mergeCell ref="G204:M204"/>
    <mergeCell ref="C115:H115"/>
    <mergeCell ref="D117:Y117"/>
    <mergeCell ref="I118:Y118"/>
    <mergeCell ref="C156:H156"/>
    <mergeCell ref="I189:M189"/>
    <mergeCell ref="W1:Z1"/>
    <mergeCell ref="C180:H180"/>
    <mergeCell ref="I79:Y79"/>
    <mergeCell ref="J80:Y80"/>
    <mergeCell ref="I81:Y81"/>
    <mergeCell ref="I38:Y38"/>
    <mergeCell ref="I40:M40"/>
    <mergeCell ref="I42:M42"/>
    <mergeCell ref="I44:Y44"/>
    <mergeCell ref="I46:M46"/>
    <mergeCell ref="C66:H66"/>
    <mergeCell ref="I69:M69"/>
    <mergeCell ref="I75:M75"/>
    <mergeCell ref="I77:Y77"/>
    <mergeCell ref="C19:H19"/>
    <mergeCell ref="E21:H21"/>
    <mergeCell ref="J21:Y21"/>
    <mergeCell ref="I26:M26"/>
    <mergeCell ref="I28:Y28"/>
    <mergeCell ref="I30:Y30"/>
    <mergeCell ref="I32:Y32"/>
    <mergeCell ref="I34:Y34"/>
    <mergeCell ref="I36:Y36"/>
    <mergeCell ref="J82:Y82"/>
    <mergeCell ref="G206:M206"/>
    <mergeCell ref="G207:M207"/>
    <mergeCell ref="G208:M208"/>
    <mergeCell ref="C194:I194"/>
    <mergeCell ref="E208:E211"/>
    <mergeCell ref="G235:M235"/>
    <mergeCell ref="G209:M209"/>
    <mergeCell ref="G210:M210"/>
    <mergeCell ref="G211:M211"/>
    <mergeCell ref="G212:M212"/>
    <mergeCell ref="G213:M213"/>
    <mergeCell ref="G214:M214"/>
    <mergeCell ref="G215:M215"/>
    <mergeCell ref="G205:M205"/>
    <mergeCell ref="E235:E238"/>
    <mergeCell ref="N207:R207"/>
    <mergeCell ref="N208:R208"/>
    <mergeCell ref="N209:R209"/>
    <mergeCell ref="N210:R210"/>
    <mergeCell ref="N211:R211"/>
    <mergeCell ref="N212:R212"/>
    <mergeCell ref="N213:R213"/>
    <mergeCell ref="N214:R214"/>
    <mergeCell ref="N215:R215"/>
    <mergeCell ref="N216:R216"/>
    <mergeCell ref="N217:R217"/>
    <mergeCell ref="G240:M240"/>
    <mergeCell ref="G241:M241"/>
    <mergeCell ref="G242:M242"/>
    <mergeCell ref="G243:M243"/>
    <mergeCell ref="G244:M244"/>
    <mergeCell ref="G236:M236"/>
    <mergeCell ref="G237:M237"/>
    <mergeCell ref="G238:M238"/>
    <mergeCell ref="G227:M227"/>
    <mergeCell ref="G229:M229"/>
    <mergeCell ref="G219:M219"/>
    <mergeCell ref="G220:M220"/>
    <mergeCell ref="G221:M221"/>
    <mergeCell ref="G222:M222"/>
    <mergeCell ref="G223:M223"/>
    <mergeCell ref="N219:R219"/>
    <mergeCell ref="N220:R220"/>
    <mergeCell ref="N221:R221"/>
    <mergeCell ref="N222:R222"/>
    <mergeCell ref="N223:R223"/>
    <mergeCell ref="E239:M239"/>
    <mergeCell ref="N239:R239"/>
    <mergeCell ref="G246:M246"/>
    <mergeCell ref="G216:M216"/>
    <mergeCell ref="G217:M217"/>
    <mergeCell ref="N218:R218"/>
    <mergeCell ref="T257:Y257"/>
    <mergeCell ref="T258:Y258"/>
    <mergeCell ref="T259:Y259"/>
    <mergeCell ref="T260:Y260"/>
    <mergeCell ref="N255:R255"/>
    <mergeCell ref="N256:R256"/>
    <mergeCell ref="T255:Y255"/>
    <mergeCell ref="T256:Y256"/>
    <mergeCell ref="G254:M254"/>
    <mergeCell ref="T220:Y220"/>
    <mergeCell ref="T221:Y221"/>
    <mergeCell ref="T222:Y222"/>
    <mergeCell ref="T223:Y223"/>
    <mergeCell ref="T224:Y224"/>
    <mergeCell ref="T225:Y225"/>
    <mergeCell ref="T226:Y226"/>
    <mergeCell ref="N224:R224"/>
    <mergeCell ref="N225:R225"/>
    <mergeCell ref="N226:R226"/>
    <mergeCell ref="T219:Y219"/>
    <mergeCell ref="T262:Y262"/>
    <mergeCell ref="N257:R257"/>
    <mergeCell ref="T261:Y261"/>
    <mergeCell ref="T263:Y263"/>
    <mergeCell ref="T389:Y389"/>
    <mergeCell ref="E198:Y198"/>
    <mergeCell ref="N200:R200"/>
    <mergeCell ref="N201:R201"/>
    <mergeCell ref="N202:R202"/>
    <mergeCell ref="N203:R203"/>
    <mergeCell ref="N204:R204"/>
    <mergeCell ref="E201:E207"/>
    <mergeCell ref="G218:M218"/>
    <mergeCell ref="T215:Y215"/>
    <mergeCell ref="T216:Y216"/>
    <mergeCell ref="T217:Y217"/>
    <mergeCell ref="T218:Y218"/>
    <mergeCell ref="T388:Y388"/>
    <mergeCell ref="G257:M257"/>
    <mergeCell ref="G258:M258"/>
    <mergeCell ref="G259:M259"/>
    <mergeCell ref="G260:M260"/>
    <mergeCell ref="G261:M261"/>
    <mergeCell ref="G253:M253"/>
    <mergeCell ref="N262:R262"/>
    <mergeCell ref="N263:R263"/>
    <mergeCell ref="G263:M263"/>
    <mergeCell ref="G234:M234"/>
    <mergeCell ref="G224:M224"/>
    <mergeCell ref="G225:M225"/>
    <mergeCell ref="G226:M226"/>
    <mergeCell ref="N248:R248"/>
    <mergeCell ref="N249:R249"/>
    <mergeCell ref="N250:R250"/>
    <mergeCell ref="N251:R251"/>
    <mergeCell ref="N252:R252"/>
    <mergeCell ref="N253:R253"/>
    <mergeCell ref="N254:R254"/>
    <mergeCell ref="G249:M249"/>
    <mergeCell ref="G250:M250"/>
    <mergeCell ref="G251:M251"/>
    <mergeCell ref="G252:M252"/>
    <mergeCell ref="G262:M262"/>
    <mergeCell ref="G255:M255"/>
    <mergeCell ref="G256:M256"/>
    <mergeCell ref="G247:M247"/>
    <mergeCell ref="G248:M248"/>
    <mergeCell ref="G245:M245"/>
    <mergeCell ref="N206:R206"/>
    <mergeCell ref="N260:R260"/>
    <mergeCell ref="N261:R261"/>
    <mergeCell ref="G389:S389"/>
    <mergeCell ref="E212:E215"/>
    <mergeCell ref="E216:E218"/>
    <mergeCell ref="E220:E223"/>
    <mergeCell ref="E225:E227"/>
    <mergeCell ref="G228:M228"/>
    <mergeCell ref="N228:R228"/>
    <mergeCell ref="E229:E231"/>
    <mergeCell ref="E232:E234"/>
    <mergeCell ref="G230:M230"/>
    <mergeCell ref="G231:M231"/>
    <mergeCell ref="G232:M232"/>
    <mergeCell ref="G233:M233"/>
    <mergeCell ref="G269:M269"/>
    <mergeCell ref="E240:E248"/>
    <mergeCell ref="E249:E252"/>
    <mergeCell ref="E253:E255"/>
    <mergeCell ref="G285:M285"/>
    <mergeCell ref="N285:R285"/>
    <mergeCell ref="N258:R258"/>
    <mergeCell ref="N259:R259"/>
    <mergeCell ref="T285:Y285"/>
    <mergeCell ref="T274:Y274"/>
    <mergeCell ref="G275:M275"/>
    <mergeCell ref="N275:R275"/>
    <mergeCell ref="T275:Y275"/>
    <mergeCell ref="G276:M276"/>
    <mergeCell ref="N276:R276"/>
    <mergeCell ref="T276:Y276"/>
    <mergeCell ref="G277:M277"/>
    <mergeCell ref="N277:R277"/>
    <mergeCell ref="T277:Y277"/>
    <mergeCell ref="G278:M278"/>
    <mergeCell ref="N278:R278"/>
    <mergeCell ref="T278:Y278"/>
    <mergeCell ref="G279:M279"/>
    <mergeCell ref="N279:R279"/>
    <mergeCell ref="G284:M284"/>
    <mergeCell ref="N284:R284"/>
    <mergeCell ref="T284:Y284"/>
    <mergeCell ref="G274:M274"/>
    <mergeCell ref="N274:R274"/>
    <mergeCell ref="E280:M280"/>
    <mergeCell ref="N280:R280"/>
    <mergeCell ref="T280:Y280"/>
    <mergeCell ref="G288:M288"/>
    <mergeCell ref="N288:R288"/>
    <mergeCell ref="T288:Y288"/>
    <mergeCell ref="G289:M289"/>
    <mergeCell ref="N289:R289"/>
    <mergeCell ref="T289:Y289"/>
    <mergeCell ref="G290:M290"/>
    <mergeCell ref="N290:R290"/>
    <mergeCell ref="T290:Y290"/>
    <mergeCell ref="G297:M297"/>
    <mergeCell ref="N297:R297"/>
    <mergeCell ref="T297:Y297"/>
    <mergeCell ref="G292:M292"/>
    <mergeCell ref="N292:R292"/>
    <mergeCell ref="T292:Y292"/>
    <mergeCell ref="G293:M293"/>
    <mergeCell ref="N293:R293"/>
    <mergeCell ref="T293:Y293"/>
    <mergeCell ref="G294:M294"/>
    <mergeCell ref="N294:R294"/>
    <mergeCell ref="T294:Y294"/>
    <mergeCell ref="T307:Y307"/>
    <mergeCell ref="G302:M302"/>
    <mergeCell ref="N302:R302"/>
    <mergeCell ref="T302:Y302"/>
    <mergeCell ref="G303:M303"/>
    <mergeCell ref="N303:R303"/>
    <mergeCell ref="T303:Y303"/>
    <mergeCell ref="G304:M304"/>
    <mergeCell ref="N304:R304"/>
    <mergeCell ref="T304:Y304"/>
    <mergeCell ref="T305:Y305"/>
    <mergeCell ref="G306:M306"/>
    <mergeCell ref="N306:R306"/>
    <mergeCell ref="T306:Y306"/>
    <mergeCell ref="G307:M307"/>
    <mergeCell ref="N307:R307"/>
    <mergeCell ref="G311:M311"/>
    <mergeCell ref="N311:R311"/>
    <mergeCell ref="T311:Y311"/>
    <mergeCell ref="T312:Y312"/>
    <mergeCell ref="G313:M313"/>
    <mergeCell ref="N313:R313"/>
    <mergeCell ref="T313:Y313"/>
    <mergeCell ref="G308:M308"/>
    <mergeCell ref="N308:R308"/>
    <mergeCell ref="T308:Y308"/>
    <mergeCell ref="G309:M309"/>
    <mergeCell ref="N309:R309"/>
    <mergeCell ref="T309:Y309"/>
    <mergeCell ref="G310:M310"/>
    <mergeCell ref="N310:R310"/>
    <mergeCell ref="T310:Y310"/>
    <mergeCell ref="N268:R268"/>
    <mergeCell ref="T268:Y268"/>
    <mergeCell ref="E265:E270"/>
    <mergeCell ref="G272:M272"/>
    <mergeCell ref="N272:R272"/>
    <mergeCell ref="T272:Y272"/>
    <mergeCell ref="G273:M273"/>
    <mergeCell ref="N273:R273"/>
    <mergeCell ref="T273:Y273"/>
    <mergeCell ref="E277:E279"/>
    <mergeCell ref="E281:E285"/>
    <mergeCell ref="E286:E290"/>
    <mergeCell ref="E291:E297"/>
    <mergeCell ref="N301:R301"/>
    <mergeCell ref="T301:Y301"/>
    <mergeCell ref="G281:M281"/>
    <mergeCell ref="N281:R281"/>
    <mergeCell ref="T281:Y281"/>
    <mergeCell ref="G282:M282"/>
    <mergeCell ref="N282:R282"/>
    <mergeCell ref="T282:Y282"/>
    <mergeCell ref="G283:M283"/>
    <mergeCell ref="N283:R283"/>
    <mergeCell ref="T283:Y283"/>
    <mergeCell ref="G295:M295"/>
    <mergeCell ref="N295:R295"/>
    <mergeCell ref="T295:Y295"/>
    <mergeCell ref="G296:M296"/>
    <mergeCell ref="N296:R296"/>
    <mergeCell ref="E301:M301"/>
    <mergeCell ref="G291:M291"/>
    <mergeCell ref="T291:Y291"/>
    <mergeCell ref="T296:Y296"/>
    <mergeCell ref="N347:R347"/>
    <mergeCell ref="T330:Y330"/>
    <mergeCell ref="N330:R330"/>
    <mergeCell ref="G330:M330"/>
    <mergeCell ref="T329:Y329"/>
    <mergeCell ref="N329:R329"/>
    <mergeCell ref="G329:M329"/>
    <mergeCell ref="T328:Y328"/>
    <mergeCell ref="N328:R328"/>
    <mergeCell ref="G328:M328"/>
    <mergeCell ref="G333:M333"/>
    <mergeCell ref="N333:R333"/>
    <mergeCell ref="T333:Y333"/>
    <mergeCell ref="G334:M334"/>
    <mergeCell ref="T339:Y339"/>
    <mergeCell ref="N339:R339"/>
    <mergeCell ref="T335:Y335"/>
    <mergeCell ref="G336:M336"/>
    <mergeCell ref="N336:R336"/>
    <mergeCell ref="T336:Y336"/>
    <mergeCell ref="G337:M337"/>
    <mergeCell ref="N337:R337"/>
    <mergeCell ref="T337:Y337"/>
    <mergeCell ref="N332:R332"/>
    <mergeCell ref="G332:M332"/>
    <mergeCell ref="T319:Y319"/>
    <mergeCell ref="N319:R319"/>
    <mergeCell ref="G319:M319"/>
    <mergeCell ref="T318:Y318"/>
    <mergeCell ref="N318:R318"/>
    <mergeCell ref="G318:M318"/>
    <mergeCell ref="T324:Y324"/>
    <mergeCell ref="N346:R346"/>
    <mergeCell ref="N325:R325"/>
    <mergeCell ref="G325:M325"/>
    <mergeCell ref="N324:R324"/>
    <mergeCell ref="G324:M324"/>
    <mergeCell ref="T323:Y323"/>
    <mergeCell ref="N323:R323"/>
    <mergeCell ref="G323:M323"/>
    <mergeCell ref="T322:Y322"/>
    <mergeCell ref="N322:R322"/>
    <mergeCell ref="G322:M322"/>
    <mergeCell ref="T327:Y327"/>
    <mergeCell ref="N327:R327"/>
    <mergeCell ref="G327:M327"/>
    <mergeCell ref="T326:Y326"/>
    <mergeCell ref="N326:R326"/>
    <mergeCell ref="N334:R334"/>
    <mergeCell ref="T334:Y334"/>
    <mergeCell ref="G338:M338"/>
    <mergeCell ref="N338:R338"/>
    <mergeCell ref="T338:Y338"/>
    <mergeCell ref="G340:M340"/>
    <mergeCell ref="N340:R340"/>
    <mergeCell ref="T340:Y340"/>
    <mergeCell ref="G341:M341"/>
    <mergeCell ref="N341:R341"/>
    <mergeCell ref="T341:Y341"/>
    <mergeCell ref="N345:R345"/>
    <mergeCell ref="T345:Y345"/>
    <mergeCell ref="G339:M339"/>
    <mergeCell ref="G342:M342"/>
    <mergeCell ref="N342:R342"/>
    <mergeCell ref="T342:Y342"/>
    <mergeCell ref="G343:M343"/>
    <mergeCell ref="N343:R343"/>
    <mergeCell ref="T343:Y343"/>
    <mergeCell ref="N348:R348"/>
    <mergeCell ref="G393:S393"/>
    <mergeCell ref="G388:S388"/>
    <mergeCell ref="E330:E332"/>
    <mergeCell ref="E333:E337"/>
    <mergeCell ref="E338:E341"/>
    <mergeCell ref="G335:M335"/>
    <mergeCell ref="N335:R335"/>
    <mergeCell ref="E342:E343"/>
    <mergeCell ref="E345:E355"/>
    <mergeCell ref="G346:M346"/>
    <mergeCell ref="G347:M347"/>
    <mergeCell ref="G348:M348"/>
    <mergeCell ref="G349:M349"/>
    <mergeCell ref="G350:M350"/>
    <mergeCell ref="G345:M345"/>
    <mergeCell ref="G354:M354"/>
    <mergeCell ref="E356:E361"/>
    <mergeCell ref="G363:M363"/>
    <mergeCell ref="N363:R363"/>
    <mergeCell ref="G366:M366"/>
    <mergeCell ref="N366:R366"/>
    <mergeCell ref="G373:M373"/>
    <mergeCell ref="N373:R373"/>
    <mergeCell ref="N266:R266"/>
    <mergeCell ref="T266:Y266"/>
    <mergeCell ref="G267:M267"/>
    <mergeCell ref="N267:R267"/>
    <mergeCell ref="T267:Y267"/>
    <mergeCell ref="G268:M268"/>
    <mergeCell ref="E322:E329"/>
    <mergeCell ref="G314:M314"/>
    <mergeCell ref="N314:R314"/>
    <mergeCell ref="G312:M312"/>
    <mergeCell ref="N312:R312"/>
    <mergeCell ref="G305:M305"/>
    <mergeCell ref="N305:R305"/>
    <mergeCell ref="N315:R315"/>
    <mergeCell ref="G315:M315"/>
    <mergeCell ref="N320:R320"/>
    <mergeCell ref="G320:M320"/>
    <mergeCell ref="N317:R317"/>
    <mergeCell ref="G317:M317"/>
    <mergeCell ref="N316:R316"/>
    <mergeCell ref="G316:M316"/>
    <mergeCell ref="G326:M326"/>
    <mergeCell ref="T325:Y325"/>
    <mergeCell ref="E271:E276"/>
    <mergeCell ref="E344:M344"/>
    <mergeCell ref="N344:R344"/>
    <mergeCell ref="T344:Y344"/>
    <mergeCell ref="E321:M321"/>
    <mergeCell ref="N321:R321"/>
    <mergeCell ref="T321:Y321"/>
    <mergeCell ref="M4:N4"/>
    <mergeCell ref="P4:Y4"/>
    <mergeCell ref="M6:N6"/>
    <mergeCell ref="P6:Y6"/>
    <mergeCell ref="M8:N8"/>
    <mergeCell ref="P8:S8"/>
    <mergeCell ref="U8:Y8"/>
    <mergeCell ref="E302:E307"/>
    <mergeCell ref="E308:E320"/>
    <mergeCell ref="T320:Y320"/>
    <mergeCell ref="T317:Y317"/>
    <mergeCell ref="T316:Y316"/>
    <mergeCell ref="T315:Y315"/>
    <mergeCell ref="N291:R291"/>
    <mergeCell ref="T314:Y314"/>
    <mergeCell ref="E256:E259"/>
    <mergeCell ref="E260:E264"/>
    <mergeCell ref="G266:M266"/>
  </mergeCells>
  <phoneticPr fontId="5"/>
  <conditionalFormatting sqref="I26:M26">
    <cfRule type="expression" dxfId="382" priority="383" stopIfTrue="1">
      <formula>TRIM($I26)=""</formula>
    </cfRule>
  </conditionalFormatting>
  <conditionalFormatting sqref="I28:Y28">
    <cfRule type="expression" dxfId="381" priority="382" stopIfTrue="1">
      <formula>AND(TRIM($I28)&lt;&gt;"", OR(ISERROR(FIND("@"&amp;LEFT($I28,3)&amp;"@", 都道府県3))=FALSE, ISERROR(FIND("@"&amp;LEFT($I28,4)&amp;"@",都道府県4))=FALSE))=FALSE</formula>
    </cfRule>
  </conditionalFormatting>
  <conditionalFormatting sqref="I30:Y30">
    <cfRule type="expression" dxfId="380" priority="381" stopIfTrue="1">
      <formula>TRIM($I30)=""</formula>
    </cfRule>
  </conditionalFormatting>
  <conditionalFormatting sqref="I32:Y32">
    <cfRule type="expression" dxfId="379" priority="380" stopIfTrue="1">
      <formula>TRIM($I32)=""</formula>
    </cfRule>
  </conditionalFormatting>
  <conditionalFormatting sqref="I34:Y34">
    <cfRule type="expression" dxfId="378" priority="379" stopIfTrue="1">
      <formula>TRIM($I34)=""</formula>
    </cfRule>
  </conditionalFormatting>
  <conditionalFormatting sqref="I36:Y36">
    <cfRule type="expression" dxfId="377" priority="378" stopIfTrue="1">
      <formula>OR(TRIM($I36)="", NOT(OR(IFERROR(SEARCH(" ",$I36),0)&gt;0, IFERROR(SEARCH("　",$I36),0)&gt;0)))</formula>
    </cfRule>
  </conditionalFormatting>
  <conditionalFormatting sqref="I38:Y38">
    <cfRule type="expression" dxfId="376" priority="377" stopIfTrue="1">
      <formula>OR(TRIM($I38)="", NOT(OR(IFERROR(SEARCH(" ",$I38),0)&gt;0, IFERROR(SEARCH("　",$I38),0)&gt;0)))</formula>
    </cfRule>
  </conditionalFormatting>
  <conditionalFormatting sqref="I40:M40">
    <cfRule type="expression" dxfId="375" priority="376" stopIfTrue="1">
      <formula>NOT(AND(TRIM($I40)&lt;&gt;"",ISNUMBER(VALUE(SUBSTITUTE($I40,"-",""))), IFERROR(SEARCH("-",$I40),0)&gt;0))</formula>
    </cfRule>
  </conditionalFormatting>
  <conditionalFormatting sqref="I42:M42">
    <cfRule type="expression" dxfId="374" priority="375" stopIfTrue="1">
      <formula>OR(AND($I69="しない",TRIM($I42)=""), AND(TRIM($I42)&lt;&gt;"", OR(ISNUMBER(VALUE(SUBSTITUTE($I42,"-","")))=FALSE, IFERROR(SEARCH("-",$I42),0)=0)))</formula>
    </cfRule>
  </conditionalFormatting>
  <conditionalFormatting sqref="I44:Y44">
    <cfRule type="expression" dxfId="373" priority="374" stopIfTrue="1">
      <formula>OR(AND($I69="しない",TRIM($I44)=""), (AND(TRIM($I44)&lt;&gt;"", IFERROR(SEARCH("@",$I44),0)=0)))</formula>
    </cfRule>
  </conditionalFormatting>
  <conditionalFormatting sqref="I46:M46">
    <cfRule type="expression" dxfId="372" priority="373" stopIfTrue="1">
      <formula>AND($I46&lt;&gt;"一致する", $I46&lt;&gt;"一致しない")</formula>
    </cfRule>
  </conditionalFormatting>
  <conditionalFormatting sqref="I69:M69">
    <cfRule type="expression" dxfId="371" priority="372" stopIfTrue="1">
      <formula>AND($I69&lt;&gt;"しない", $I69&lt;&gt;"する")</formula>
    </cfRule>
  </conditionalFormatting>
  <conditionalFormatting sqref="I75:M75">
    <cfRule type="expression" dxfId="370" priority="371" stopIfTrue="1">
      <formula>OR(AND($I69="する",TRIM($I75)=""),AND($I69="しない",NOT(ISBLANK($I75))))</formula>
    </cfRule>
  </conditionalFormatting>
  <conditionalFormatting sqref="I77:Y77">
    <cfRule type="expression" dxfId="369" priority="370" stopIfTrue="1">
      <formula>OR(AND($I69="する",AND($I77&lt;&gt;"", OR(ISERROR(FIND("@"&amp;LEFT($I77,3)&amp;"@", 都道府県3))=FALSE, ISERROR(FIND("@"&amp;LEFT($I77,4)&amp;"@",都道府県4))=FALSE))=FALSE),AND($I69="しない",NOT(ISBLANK($I77))))</formula>
    </cfRule>
  </conditionalFormatting>
  <conditionalFormatting sqref="I79:Y79">
    <cfRule type="expression" dxfId="368" priority="369" stopIfTrue="1">
      <formula>OR(AND($I69="する",TRIM($I79)=""),AND($I69="しない",NOT(ISBLANK($I79))))</formula>
    </cfRule>
  </conditionalFormatting>
  <conditionalFormatting sqref="I81:Y81">
    <cfRule type="expression" dxfId="367" priority="368" stopIfTrue="1">
      <formula>OR(AND($I69="する",TRIM($I81)=""),AND($I69="しない",NOT(ISBLANK($I81))))</formula>
    </cfRule>
  </conditionalFormatting>
  <conditionalFormatting sqref="I83:Y83">
    <cfRule type="expression" dxfId="366" priority="367" stopIfTrue="1">
      <formula>OR(AND($I69="する",TRIM($I83)=""),AND($I69="しない",NOT(ISBLANK($I83))))</formula>
    </cfRule>
  </conditionalFormatting>
  <conditionalFormatting sqref="I85:Y85">
    <cfRule type="expression" dxfId="365" priority="366" stopIfTrue="1">
      <formula>OR(AND($I69="する",OR(TRIM($I85)="", NOT(OR(IFERROR(SEARCH(" ",$I85),0)&gt;0, IFERROR(SEARCH("　",$I85),0)&gt;0)))),AND($I69="しない",NOT(ISBLANK($I85))))</formula>
    </cfRule>
  </conditionalFormatting>
  <conditionalFormatting sqref="I87:Y87">
    <cfRule type="expression" dxfId="364" priority="365" stopIfTrue="1">
      <formula>OR(AND($I69="する",OR(TRIM($I87)="", NOT(OR(IFERROR(SEARCH(" ",$I87),0)&gt;0, IFERROR(SEARCH("　",$I87),0)&gt;0)))),AND($I69="しない",NOT(ISBLANK($I87))))</formula>
    </cfRule>
  </conditionalFormatting>
  <conditionalFormatting sqref="I89:M89">
    <cfRule type="expression" dxfId="363" priority="364" stopIfTrue="1">
      <formula>OR(AND($I69="する",NOT(AND(TRIM($I89)&lt;&gt;"",ISNUMBER(VALUE(SUBSTITUTE($I89,"-",""))),IFERROR(SEARCH("-",$I89),0)&gt;0))), AND($I69="しない",NOT(ISBLANK($I89))))</formula>
    </cfRule>
  </conditionalFormatting>
  <conditionalFormatting sqref="P89">
    <cfRule type="expression" dxfId="362" priority="363" stopIfTrue="1">
      <formula>AND($I69="しない",NOT(ISBLANK($P89)))</formula>
    </cfRule>
  </conditionalFormatting>
  <conditionalFormatting sqref="I91:M91">
    <cfRule type="expression" dxfId="361" priority="362" stopIfTrue="1">
      <formula>OR(AND($I69="する",NOT(AND(TRIM($I91)&lt;&gt;"",ISNUMBER(VALUE(SUBSTITUTE($I91,"-",""))),IFERROR(SEARCH("-",$I91),0)&gt;0))), AND($I69="しない",NOT(ISBLANK($I91))))</formula>
    </cfRule>
  </conditionalFormatting>
  <conditionalFormatting sqref="I93:Y93">
    <cfRule type="expression" dxfId="360" priority="361" stopIfTrue="1">
      <formula>OR(AND($I69="する",OR(TRIM($I93)="", NOT(IFERROR(SEARCH("@",$I93),0)&gt;0))),AND($I69="しない",NOT(ISBLANK($I93))))</formula>
    </cfRule>
  </conditionalFormatting>
  <conditionalFormatting sqref="I120:Y120">
    <cfRule type="expression" dxfId="359" priority="360" stopIfTrue="1">
      <formula>AND(TRIM($I120)&lt;&gt;"", NOT(OR(IFERROR(SEARCH(" ",$I120),0)&gt;0, IFERROR(SEARCH("　",$I120),0)&gt;0)))</formula>
    </cfRule>
  </conditionalFormatting>
  <conditionalFormatting sqref="I122:Y122">
    <cfRule type="expression" dxfId="358" priority="359" stopIfTrue="1">
      <formula>AND(TRIM($I122)&lt;&gt;"", NOT(OR(IFERROR(SEARCH(" ",$I122),0)&gt;0, IFERROR(SEARCH("　",$I122),0)&gt;0)))</formula>
    </cfRule>
  </conditionalFormatting>
  <conditionalFormatting sqref="I126:Y126">
    <cfRule type="expression" dxfId="357" priority="358" stopIfTrue="1">
      <formula>AND(TRIM($I126)&lt;&gt;"", AND(OR(ISERROR(FIND("@"&amp;LEFT($I126,3)&amp;"@", 都道府県3))=FALSE, ISERROR(FIND("@"&amp;LEFT($I126,4)&amp;"@",都道府県4))=FALSE))=FALSE)</formula>
    </cfRule>
  </conditionalFormatting>
  <conditionalFormatting sqref="I128:M128">
    <cfRule type="expression" dxfId="356" priority="357" stopIfTrue="1">
      <formula>AND(TRIM($I128)&lt;&gt;"", NOT(AND(ISNUMBER(VALUE(SUBSTITUTE($I128,"-",""))), IFERROR(SEARCH("-",$I128),0)&gt;0)))</formula>
    </cfRule>
  </conditionalFormatting>
  <conditionalFormatting sqref="I130:M130">
    <cfRule type="expression" dxfId="355" priority="356" stopIfTrue="1">
      <formula>AND(TRIM($I130)&lt;&gt;"", NOT(AND(ISNUMBER(VALUE(SUBSTITUTE($I130,"-",""))), IFERROR(SEARCH("-",$I130),0)&gt;0)))</formula>
    </cfRule>
  </conditionalFormatting>
  <conditionalFormatting sqref="I132:Y132">
    <cfRule type="expression" dxfId="354" priority="355" stopIfTrue="1">
      <formula>AND(TRIM($I132)&lt;&gt;"", NOT(IFERROR(SEARCH("@",$I132),0)&gt;0))</formula>
    </cfRule>
  </conditionalFormatting>
  <conditionalFormatting sqref="I159:M159">
    <cfRule type="expression" dxfId="353" priority="354" stopIfTrue="1">
      <formula>AND($I159&lt;&gt;"しない", $I159&lt;&gt;"する")</formula>
    </cfRule>
  </conditionalFormatting>
  <conditionalFormatting sqref="I161:Y161">
    <cfRule type="expression" dxfId="352" priority="353" stopIfTrue="1">
      <formula>AND($I159="する",OR(TRIM($I161)="", NOT(OR(IFERROR(SEARCH(" ",$I161),0)&gt;0, IFERROR(SEARCH("　",$I161),0)&gt;0))))</formula>
    </cfRule>
  </conditionalFormatting>
  <conditionalFormatting sqref="I163:Y163">
    <cfRule type="expression" dxfId="351" priority="352" stopIfTrue="1">
      <formula>AND($I159="する",OR(TRIM($I163)="", NOT(OR(IFERROR(SEARCH(" ",$I163),0)&gt;0, IFERROR(SEARCH("　",$I163),0)&gt;0))))</formula>
    </cfRule>
  </conditionalFormatting>
  <conditionalFormatting sqref="I165:M165">
    <cfRule type="expression" dxfId="350" priority="351" stopIfTrue="1">
      <formula>AND($I159="する",OR(TRIM($I165)="", LEN($I165)&lt;&gt;8, NOT(ISNUMBER(VALUE(I165))), IFERROR(SEARCH("-", $I165),0)&gt;0))</formula>
    </cfRule>
  </conditionalFormatting>
  <conditionalFormatting sqref="I167:M167">
    <cfRule type="expression" dxfId="349" priority="350" stopIfTrue="1">
      <formula>AND($I159="する",TRIM($I167)="")</formula>
    </cfRule>
  </conditionalFormatting>
  <conditionalFormatting sqref="I169:Y169">
    <cfRule type="expression" dxfId="348" priority="349" stopIfTrue="1">
      <formula>AND($I159="する",AND($I169&lt;&gt;"", OR(ISERROR(FIND("@"&amp;LEFT($I169,3)&amp;"@", 都道府県3))=FALSE, ISERROR(FIND("@"&amp;LEFT($I169,4)&amp;"@",都道府県4))=FALSE))=FALSE)</formula>
    </cfRule>
  </conditionalFormatting>
  <conditionalFormatting sqref="I171:M171">
    <cfRule type="expression" dxfId="347" priority="348" stopIfTrue="1">
      <formula>AND($I159="する",NOT(AND(TRIM($I171)&lt;&gt;"",ISNUMBER(VALUE(SUBSTITUTE($I171,"-",""))),IFERROR(SEARCH("-",$I171),0)&gt;0)))</formula>
    </cfRule>
  </conditionalFormatting>
  <conditionalFormatting sqref="I173:M173">
    <cfRule type="expression" dxfId="346" priority="347" stopIfTrue="1">
      <formula>AND($I159="する",AND(TRIM($I173)&lt;&gt;"",NOT(AND(ISNUMBER(VALUE(SUBSTITUTE($I173,"-",""))),IFERROR(SEARCH("-",$I173),0)&gt;0))))</formula>
    </cfRule>
  </conditionalFormatting>
  <conditionalFormatting sqref="I175:Y175">
    <cfRule type="expression" dxfId="345" priority="346" stopIfTrue="1">
      <formula>AND($I159="する",AND(TRIM($I175)&lt;&gt;"", NOT(IFERROR(SEARCH("@",$I175),0)&gt;0)))</formula>
    </cfRule>
  </conditionalFormatting>
  <conditionalFormatting sqref="I183:M183">
    <cfRule type="expression" dxfId="344" priority="345" stopIfTrue="1">
      <formula>TRIM($I183)=""</formula>
    </cfRule>
  </conditionalFormatting>
  <conditionalFormatting sqref="S201">
    <cfRule type="expression" dxfId="343" priority="344" stopIfTrue="1">
      <formula>希望&lt;&gt;0</formula>
    </cfRule>
  </conditionalFormatting>
  <conditionalFormatting sqref="T201:Y201">
    <cfRule type="expression" dxfId="342" priority="343" stopIfTrue="1">
      <formula>AND(S201="○", TRIM(T201)="")</formula>
    </cfRule>
  </conditionalFormatting>
  <conditionalFormatting sqref="S202">
    <cfRule type="expression" dxfId="341" priority="342" stopIfTrue="1">
      <formula>希望&lt;&gt;0</formula>
    </cfRule>
  </conditionalFormatting>
  <conditionalFormatting sqref="T202:Y202">
    <cfRule type="expression" dxfId="340" priority="341" stopIfTrue="1">
      <formula>AND(S202="○", TRIM(T202)="")</formula>
    </cfRule>
  </conditionalFormatting>
  <conditionalFormatting sqref="S203">
    <cfRule type="expression" dxfId="339" priority="340" stopIfTrue="1">
      <formula>希望&lt;&gt;0</formula>
    </cfRule>
  </conditionalFormatting>
  <conditionalFormatting sqref="T203:Y203">
    <cfRule type="expression" dxfId="338" priority="339" stopIfTrue="1">
      <formula>AND(S203="○", TRIM(T203)="")</formula>
    </cfRule>
  </conditionalFormatting>
  <conditionalFormatting sqref="S204">
    <cfRule type="expression" dxfId="337" priority="338" stopIfTrue="1">
      <formula>希望&lt;&gt;0</formula>
    </cfRule>
  </conditionalFormatting>
  <conditionalFormatting sqref="T204:Y204">
    <cfRule type="expression" dxfId="336" priority="337" stopIfTrue="1">
      <formula>AND(S204="○", TRIM(T204)="")</formula>
    </cfRule>
  </conditionalFormatting>
  <conditionalFormatting sqref="S205">
    <cfRule type="expression" dxfId="335" priority="336" stopIfTrue="1">
      <formula>希望&lt;&gt;0</formula>
    </cfRule>
  </conditionalFormatting>
  <conditionalFormatting sqref="T205:Y205">
    <cfRule type="expression" dxfId="334" priority="335" stopIfTrue="1">
      <formula>AND(S205="○", TRIM(T205)="")</formula>
    </cfRule>
  </conditionalFormatting>
  <conditionalFormatting sqref="S206">
    <cfRule type="expression" dxfId="333" priority="334" stopIfTrue="1">
      <formula>希望&lt;&gt;0</formula>
    </cfRule>
  </conditionalFormatting>
  <conditionalFormatting sqref="T206:Y206">
    <cfRule type="expression" dxfId="332" priority="333" stopIfTrue="1">
      <formula>AND(S206="○", TRIM(T206)="")</formula>
    </cfRule>
  </conditionalFormatting>
  <conditionalFormatting sqref="S207">
    <cfRule type="expression" dxfId="331" priority="332" stopIfTrue="1">
      <formula>希望&lt;&gt;0</formula>
    </cfRule>
  </conditionalFormatting>
  <conditionalFormatting sqref="T207:Y207">
    <cfRule type="expression" dxfId="330" priority="331" stopIfTrue="1">
      <formula>AND(S207="○", TRIM(T207)="")</formula>
    </cfRule>
  </conditionalFormatting>
  <conditionalFormatting sqref="S208">
    <cfRule type="expression" dxfId="329" priority="330" stopIfTrue="1">
      <formula>希望&lt;&gt;0</formula>
    </cfRule>
  </conditionalFormatting>
  <conditionalFormatting sqref="T208:Y208">
    <cfRule type="expression" dxfId="328" priority="329" stopIfTrue="1">
      <formula>AND(S208="○", TRIM(T208)="")</formula>
    </cfRule>
  </conditionalFormatting>
  <conditionalFormatting sqref="S209">
    <cfRule type="expression" dxfId="327" priority="328" stopIfTrue="1">
      <formula>希望&lt;&gt;0</formula>
    </cfRule>
  </conditionalFormatting>
  <conditionalFormatting sqref="T209:Y209">
    <cfRule type="expression" dxfId="326" priority="327" stopIfTrue="1">
      <formula>AND(S209="○", TRIM(T209)="")</formula>
    </cfRule>
  </conditionalFormatting>
  <conditionalFormatting sqref="S210">
    <cfRule type="expression" dxfId="325" priority="326" stopIfTrue="1">
      <formula>希望&lt;&gt;0</formula>
    </cfRule>
  </conditionalFormatting>
  <conditionalFormatting sqref="T210:Y210">
    <cfRule type="expression" dxfId="324" priority="325" stopIfTrue="1">
      <formula>AND(S210="○", TRIM(T210)="")</formula>
    </cfRule>
  </conditionalFormatting>
  <conditionalFormatting sqref="S211">
    <cfRule type="expression" dxfId="323" priority="324" stopIfTrue="1">
      <formula>希望&lt;&gt;0</formula>
    </cfRule>
  </conditionalFormatting>
  <conditionalFormatting sqref="T211:Y211">
    <cfRule type="expression" dxfId="322" priority="323" stopIfTrue="1">
      <formula>AND(S211="○", TRIM(T211)="")</formula>
    </cfRule>
  </conditionalFormatting>
  <conditionalFormatting sqref="S212">
    <cfRule type="expression" dxfId="321" priority="322" stopIfTrue="1">
      <formula>希望&lt;&gt;0</formula>
    </cfRule>
  </conditionalFormatting>
  <conditionalFormatting sqref="T212:Y212">
    <cfRule type="expression" dxfId="320" priority="321" stopIfTrue="1">
      <formula>AND(S212="○", TRIM(T212)="")</formula>
    </cfRule>
  </conditionalFormatting>
  <conditionalFormatting sqref="S213">
    <cfRule type="expression" dxfId="319" priority="320" stopIfTrue="1">
      <formula>希望&lt;&gt;0</formula>
    </cfRule>
  </conditionalFormatting>
  <conditionalFormatting sqref="T213:Y213">
    <cfRule type="expression" dxfId="318" priority="319" stopIfTrue="1">
      <formula>AND(S213="○", TRIM(T213)="")</formula>
    </cfRule>
  </conditionalFormatting>
  <conditionalFormatting sqref="S214">
    <cfRule type="expression" dxfId="317" priority="318" stopIfTrue="1">
      <formula>希望&lt;&gt;0</formula>
    </cfRule>
  </conditionalFormatting>
  <conditionalFormatting sqref="T214:Y214">
    <cfRule type="expression" dxfId="316" priority="317" stopIfTrue="1">
      <formula>AND(S214="○", TRIM(T214)="")</formula>
    </cfRule>
  </conditionalFormatting>
  <conditionalFormatting sqref="S215">
    <cfRule type="expression" dxfId="315" priority="316" stopIfTrue="1">
      <formula>希望&lt;&gt;0</formula>
    </cfRule>
  </conditionalFormatting>
  <conditionalFormatting sqref="T215:Y215">
    <cfRule type="expression" dxfId="314" priority="315" stopIfTrue="1">
      <formula>AND(S215="○", TRIM(T215)="")</formula>
    </cfRule>
  </conditionalFormatting>
  <conditionalFormatting sqref="S216">
    <cfRule type="expression" dxfId="313" priority="314" stopIfTrue="1">
      <formula>希望&lt;&gt;0</formula>
    </cfRule>
  </conditionalFormatting>
  <conditionalFormatting sqref="T216:Y216">
    <cfRule type="expression" dxfId="312" priority="313" stopIfTrue="1">
      <formula>AND(S216="○", TRIM(T216)="")</formula>
    </cfRule>
  </conditionalFormatting>
  <conditionalFormatting sqref="S217">
    <cfRule type="expression" dxfId="311" priority="312" stopIfTrue="1">
      <formula>希望&lt;&gt;0</formula>
    </cfRule>
  </conditionalFormatting>
  <conditionalFormatting sqref="T217:Y217">
    <cfRule type="expression" dxfId="310" priority="311" stopIfTrue="1">
      <formula>AND(S217="○", TRIM(T217)="")</formula>
    </cfRule>
  </conditionalFormatting>
  <conditionalFormatting sqref="S218">
    <cfRule type="expression" dxfId="309" priority="310" stopIfTrue="1">
      <formula>希望&lt;&gt;0</formula>
    </cfRule>
  </conditionalFormatting>
  <conditionalFormatting sqref="T218:Y218">
    <cfRule type="expression" dxfId="308" priority="309" stopIfTrue="1">
      <formula>AND(S218="○", TRIM(T218)="")</formula>
    </cfRule>
  </conditionalFormatting>
  <conditionalFormatting sqref="S219">
    <cfRule type="expression" dxfId="307" priority="308" stopIfTrue="1">
      <formula>希望&lt;&gt;0</formula>
    </cfRule>
  </conditionalFormatting>
  <conditionalFormatting sqref="T219:Y219">
    <cfRule type="expression" dxfId="306" priority="307" stopIfTrue="1">
      <formula>AND(S219="○", TRIM(T219)="")</formula>
    </cfRule>
  </conditionalFormatting>
  <conditionalFormatting sqref="S220">
    <cfRule type="expression" dxfId="305" priority="306" stopIfTrue="1">
      <formula>希望&lt;&gt;0</formula>
    </cfRule>
  </conditionalFormatting>
  <conditionalFormatting sqref="T220:Y220">
    <cfRule type="expression" dxfId="304" priority="305" stopIfTrue="1">
      <formula>AND(S220="○", TRIM(T220)="")</formula>
    </cfRule>
  </conditionalFormatting>
  <conditionalFormatting sqref="S221">
    <cfRule type="expression" dxfId="303" priority="304" stopIfTrue="1">
      <formula>希望&lt;&gt;0</formula>
    </cfRule>
  </conditionalFormatting>
  <conditionalFormatting sqref="T221:Y221">
    <cfRule type="expression" dxfId="302" priority="303" stopIfTrue="1">
      <formula>AND(S221="○", TRIM(T221)="")</formula>
    </cfRule>
  </conditionalFormatting>
  <conditionalFormatting sqref="S222">
    <cfRule type="expression" dxfId="301" priority="302" stopIfTrue="1">
      <formula>希望&lt;&gt;0</formula>
    </cfRule>
  </conditionalFormatting>
  <conditionalFormatting sqref="T222:Y222">
    <cfRule type="expression" dxfId="300" priority="301" stopIfTrue="1">
      <formula>AND(S222="○", TRIM(T222)="")</formula>
    </cfRule>
  </conditionalFormatting>
  <conditionalFormatting sqref="S223">
    <cfRule type="expression" dxfId="299" priority="300" stopIfTrue="1">
      <formula>希望&lt;&gt;0</formula>
    </cfRule>
  </conditionalFormatting>
  <conditionalFormatting sqref="T223:Y223">
    <cfRule type="expression" dxfId="298" priority="299" stopIfTrue="1">
      <formula>AND(S223="○", TRIM(T223)="")</formula>
    </cfRule>
  </conditionalFormatting>
  <conditionalFormatting sqref="S224">
    <cfRule type="expression" dxfId="297" priority="298" stopIfTrue="1">
      <formula>希望&lt;&gt;0</formula>
    </cfRule>
  </conditionalFormatting>
  <conditionalFormatting sqref="T224:Y224">
    <cfRule type="expression" dxfId="296" priority="297" stopIfTrue="1">
      <formula>AND(S224="○", TRIM(T224)="")</formula>
    </cfRule>
  </conditionalFormatting>
  <conditionalFormatting sqref="S225">
    <cfRule type="expression" dxfId="295" priority="296" stopIfTrue="1">
      <formula>希望&lt;&gt;0</formula>
    </cfRule>
  </conditionalFormatting>
  <conditionalFormatting sqref="T225:Y225">
    <cfRule type="expression" dxfId="294" priority="295" stopIfTrue="1">
      <formula>AND(S225="○", TRIM(T225)="")</formula>
    </cfRule>
  </conditionalFormatting>
  <conditionalFormatting sqref="S226">
    <cfRule type="expression" dxfId="293" priority="294" stopIfTrue="1">
      <formula>希望&lt;&gt;0</formula>
    </cfRule>
  </conditionalFormatting>
  <conditionalFormatting sqref="T226:Y226">
    <cfRule type="expression" dxfId="292" priority="293" stopIfTrue="1">
      <formula>AND(S226="○", TRIM(T226)="")</formula>
    </cfRule>
  </conditionalFormatting>
  <conditionalFormatting sqref="S227">
    <cfRule type="expression" dxfId="291" priority="292" stopIfTrue="1">
      <formula>希望&lt;&gt;0</formula>
    </cfRule>
  </conditionalFormatting>
  <conditionalFormatting sqref="T227:Y227">
    <cfRule type="expression" dxfId="290" priority="291" stopIfTrue="1">
      <formula>AND(S227="○", TRIM(T227)="")</formula>
    </cfRule>
  </conditionalFormatting>
  <conditionalFormatting sqref="S228">
    <cfRule type="expression" dxfId="289" priority="290" stopIfTrue="1">
      <formula>希望&lt;&gt;0</formula>
    </cfRule>
  </conditionalFormatting>
  <conditionalFormatting sqref="T228:Y228">
    <cfRule type="expression" dxfId="288" priority="289" stopIfTrue="1">
      <formula>AND(S228="○", TRIM(T228)="")</formula>
    </cfRule>
  </conditionalFormatting>
  <conditionalFormatting sqref="S229">
    <cfRule type="expression" dxfId="287" priority="288" stopIfTrue="1">
      <formula>希望&lt;&gt;0</formula>
    </cfRule>
  </conditionalFormatting>
  <conditionalFormatting sqref="T229:Y229">
    <cfRule type="expression" dxfId="286" priority="287" stopIfTrue="1">
      <formula>AND(S229="○", TRIM(T229)="")</formula>
    </cfRule>
  </conditionalFormatting>
  <conditionalFormatting sqref="S230">
    <cfRule type="expression" dxfId="285" priority="286" stopIfTrue="1">
      <formula>希望&lt;&gt;0</formula>
    </cfRule>
  </conditionalFormatting>
  <conditionalFormatting sqref="T230:Y230">
    <cfRule type="expression" dxfId="284" priority="285" stopIfTrue="1">
      <formula>AND(S230="○", TRIM(T230)="")</formula>
    </cfRule>
  </conditionalFormatting>
  <conditionalFormatting sqref="S231">
    <cfRule type="expression" dxfId="283" priority="284" stopIfTrue="1">
      <formula>希望&lt;&gt;0</formula>
    </cfRule>
  </conditionalFormatting>
  <conditionalFormatting sqref="T231:Y231">
    <cfRule type="expression" dxfId="282" priority="283" stopIfTrue="1">
      <formula>AND(S231="○", TRIM(T231)="")</formula>
    </cfRule>
  </conditionalFormatting>
  <conditionalFormatting sqref="S232">
    <cfRule type="expression" dxfId="281" priority="282" stopIfTrue="1">
      <formula>希望&lt;&gt;0</formula>
    </cfRule>
  </conditionalFormatting>
  <conditionalFormatting sqref="T232:Y232">
    <cfRule type="expression" dxfId="280" priority="281" stopIfTrue="1">
      <formula>AND(S232="○", TRIM(T232)="")</formula>
    </cfRule>
  </conditionalFormatting>
  <conditionalFormatting sqref="S233">
    <cfRule type="expression" dxfId="279" priority="280" stopIfTrue="1">
      <formula>希望&lt;&gt;0</formula>
    </cfRule>
  </conditionalFormatting>
  <conditionalFormatting sqref="T233:Y233">
    <cfRule type="expression" dxfId="278" priority="279" stopIfTrue="1">
      <formula>AND(S233="○", TRIM(T233)="")</formula>
    </cfRule>
  </conditionalFormatting>
  <conditionalFormatting sqref="S234">
    <cfRule type="expression" dxfId="277" priority="278" stopIfTrue="1">
      <formula>希望&lt;&gt;0</formula>
    </cfRule>
  </conditionalFormatting>
  <conditionalFormatting sqref="T234:Y234">
    <cfRule type="expression" dxfId="276" priority="277" stopIfTrue="1">
      <formula>AND(S234="○", TRIM(T234)="")</formula>
    </cfRule>
  </conditionalFormatting>
  <conditionalFormatting sqref="S235">
    <cfRule type="expression" dxfId="275" priority="276" stopIfTrue="1">
      <formula>希望&lt;&gt;0</formula>
    </cfRule>
  </conditionalFormatting>
  <conditionalFormatting sqref="T235:Y235">
    <cfRule type="expression" dxfId="274" priority="275" stopIfTrue="1">
      <formula>AND(S235="○", TRIM(T235)="")</formula>
    </cfRule>
  </conditionalFormatting>
  <conditionalFormatting sqref="S236">
    <cfRule type="expression" dxfId="273" priority="274" stopIfTrue="1">
      <formula>希望&lt;&gt;0</formula>
    </cfRule>
  </conditionalFormatting>
  <conditionalFormatting sqref="T236:Y236">
    <cfRule type="expression" dxfId="272" priority="273" stopIfTrue="1">
      <formula>AND(S236="○", TRIM(T236)="")</formula>
    </cfRule>
  </conditionalFormatting>
  <conditionalFormatting sqref="S237">
    <cfRule type="expression" dxfId="271" priority="272" stopIfTrue="1">
      <formula>希望&lt;&gt;0</formula>
    </cfRule>
  </conditionalFormatting>
  <conditionalFormatting sqref="T237:Y237">
    <cfRule type="expression" dxfId="270" priority="271" stopIfTrue="1">
      <formula>AND(S237="○", TRIM(T237)="")</formula>
    </cfRule>
  </conditionalFormatting>
  <conditionalFormatting sqref="S238">
    <cfRule type="expression" dxfId="269" priority="270" stopIfTrue="1">
      <formula>希望&lt;&gt;0</formula>
    </cfRule>
  </conditionalFormatting>
  <conditionalFormatting sqref="T238:Y238">
    <cfRule type="expression" dxfId="268" priority="269" stopIfTrue="1">
      <formula>AND(S238="○", TRIM(T238)="")</formula>
    </cfRule>
  </conditionalFormatting>
  <conditionalFormatting sqref="S240">
    <cfRule type="expression" dxfId="267" priority="268" stopIfTrue="1">
      <formula>希望&lt;&gt;0</formula>
    </cfRule>
  </conditionalFormatting>
  <conditionalFormatting sqref="T240:Y240">
    <cfRule type="expression" dxfId="266" priority="267" stopIfTrue="1">
      <formula>AND(S240="○", TRIM(T240)="")</formula>
    </cfRule>
  </conditionalFormatting>
  <conditionalFormatting sqref="S241">
    <cfRule type="expression" dxfId="265" priority="266" stopIfTrue="1">
      <formula>希望&lt;&gt;0</formula>
    </cfRule>
  </conditionalFormatting>
  <conditionalFormatting sqref="T241:Y241">
    <cfRule type="expression" dxfId="264" priority="265" stopIfTrue="1">
      <formula>AND(S241="○", TRIM(T241)="")</formula>
    </cfRule>
  </conditionalFormatting>
  <conditionalFormatting sqref="S242">
    <cfRule type="expression" dxfId="263" priority="264" stopIfTrue="1">
      <formula>希望&lt;&gt;0</formula>
    </cfRule>
  </conditionalFormatting>
  <conditionalFormatting sqref="T242:Y242">
    <cfRule type="expression" dxfId="262" priority="263" stopIfTrue="1">
      <formula>AND(S242="○", TRIM(T242)="")</formula>
    </cfRule>
  </conditionalFormatting>
  <conditionalFormatting sqref="S243">
    <cfRule type="expression" dxfId="261" priority="262" stopIfTrue="1">
      <formula>希望&lt;&gt;0</formula>
    </cfRule>
  </conditionalFormatting>
  <conditionalFormatting sqref="T243:Y243">
    <cfRule type="expression" dxfId="260" priority="261" stopIfTrue="1">
      <formula>AND(S243="○", TRIM(T243)="")</formula>
    </cfRule>
  </conditionalFormatting>
  <conditionalFormatting sqref="S244">
    <cfRule type="expression" dxfId="259" priority="260" stopIfTrue="1">
      <formula>希望&lt;&gt;0</formula>
    </cfRule>
  </conditionalFormatting>
  <conditionalFormatting sqref="T244:Y244">
    <cfRule type="expression" dxfId="258" priority="259" stopIfTrue="1">
      <formula>AND(S244="○", TRIM(T244)="")</formula>
    </cfRule>
  </conditionalFormatting>
  <conditionalFormatting sqref="S245">
    <cfRule type="expression" dxfId="257" priority="258" stopIfTrue="1">
      <formula>希望&lt;&gt;0</formula>
    </cfRule>
  </conditionalFormatting>
  <conditionalFormatting sqref="T245:Y245">
    <cfRule type="expression" dxfId="256" priority="257" stopIfTrue="1">
      <formula>AND(S245="○", TRIM(T245)="")</formula>
    </cfRule>
  </conditionalFormatting>
  <conditionalFormatting sqref="S246">
    <cfRule type="expression" dxfId="255" priority="256" stopIfTrue="1">
      <formula>希望&lt;&gt;0</formula>
    </cfRule>
  </conditionalFormatting>
  <conditionalFormatting sqref="T246:Y246">
    <cfRule type="expression" dxfId="254" priority="255" stopIfTrue="1">
      <formula>AND(S246="○", TRIM(T246)="")</formula>
    </cfRule>
  </conditionalFormatting>
  <conditionalFormatting sqref="S247">
    <cfRule type="expression" dxfId="253" priority="254" stopIfTrue="1">
      <formula>希望&lt;&gt;0</formula>
    </cfRule>
  </conditionalFormatting>
  <conditionalFormatting sqref="T247:Y247">
    <cfRule type="expression" dxfId="252" priority="253" stopIfTrue="1">
      <formula>AND(S247="○", TRIM(T247)="")</formula>
    </cfRule>
  </conditionalFormatting>
  <conditionalFormatting sqref="S248">
    <cfRule type="expression" dxfId="251" priority="252" stopIfTrue="1">
      <formula>希望&lt;&gt;0</formula>
    </cfRule>
  </conditionalFormatting>
  <conditionalFormatting sqref="T248:Y248">
    <cfRule type="expression" dxfId="250" priority="251" stopIfTrue="1">
      <formula>AND(S248="○", TRIM(T248)="")</formula>
    </cfRule>
  </conditionalFormatting>
  <conditionalFormatting sqref="S249">
    <cfRule type="expression" dxfId="249" priority="250" stopIfTrue="1">
      <formula>希望&lt;&gt;0</formula>
    </cfRule>
  </conditionalFormatting>
  <conditionalFormatting sqref="T249:Y249">
    <cfRule type="expression" dxfId="248" priority="249" stopIfTrue="1">
      <formula>AND(S249="○", TRIM(T249)="")</formula>
    </cfRule>
  </conditionalFormatting>
  <conditionalFormatting sqref="S250">
    <cfRule type="expression" dxfId="247" priority="248" stopIfTrue="1">
      <formula>希望&lt;&gt;0</formula>
    </cfRule>
  </conditionalFormatting>
  <conditionalFormatting sqref="T250:Y250">
    <cfRule type="expression" dxfId="246" priority="247" stopIfTrue="1">
      <formula>AND(S250="○", TRIM(T250)="")</formula>
    </cfRule>
  </conditionalFormatting>
  <conditionalFormatting sqref="S251">
    <cfRule type="expression" dxfId="245" priority="246" stopIfTrue="1">
      <formula>希望&lt;&gt;0</formula>
    </cfRule>
  </conditionalFormatting>
  <conditionalFormatting sqref="T251:Y251">
    <cfRule type="expression" dxfId="244" priority="245" stopIfTrue="1">
      <formula>AND(S251="○", TRIM(T251)="")</formula>
    </cfRule>
  </conditionalFormatting>
  <conditionalFormatting sqref="S252">
    <cfRule type="expression" dxfId="243" priority="244" stopIfTrue="1">
      <formula>希望&lt;&gt;0</formula>
    </cfRule>
  </conditionalFormatting>
  <conditionalFormatting sqref="T252:Y252">
    <cfRule type="expression" dxfId="242" priority="243" stopIfTrue="1">
      <formula>AND(S252="○", TRIM(T252)="")</formula>
    </cfRule>
  </conditionalFormatting>
  <conditionalFormatting sqref="S253">
    <cfRule type="expression" dxfId="241" priority="242" stopIfTrue="1">
      <formula>希望&lt;&gt;0</formula>
    </cfRule>
  </conditionalFormatting>
  <conditionalFormatting sqref="T253:Y253">
    <cfRule type="expression" dxfId="240" priority="241" stopIfTrue="1">
      <formula>AND(S253="○", TRIM(T253)="")</formula>
    </cfRule>
  </conditionalFormatting>
  <conditionalFormatting sqref="S254">
    <cfRule type="expression" dxfId="239" priority="240" stopIfTrue="1">
      <formula>希望&lt;&gt;0</formula>
    </cfRule>
  </conditionalFormatting>
  <conditionalFormatting sqref="T254:Y254">
    <cfRule type="expression" dxfId="238" priority="239" stopIfTrue="1">
      <formula>AND(S254="○", TRIM(T254)="")</formula>
    </cfRule>
  </conditionalFormatting>
  <conditionalFormatting sqref="S255">
    <cfRule type="expression" dxfId="237" priority="238" stopIfTrue="1">
      <formula>希望&lt;&gt;0</formula>
    </cfRule>
  </conditionalFormatting>
  <conditionalFormatting sqref="T255:Y255">
    <cfRule type="expression" dxfId="236" priority="237" stopIfTrue="1">
      <formula>AND(S255="○", TRIM(T255)="")</formula>
    </cfRule>
  </conditionalFormatting>
  <conditionalFormatting sqref="S256">
    <cfRule type="expression" dxfId="235" priority="236" stopIfTrue="1">
      <formula>希望&lt;&gt;0</formula>
    </cfRule>
  </conditionalFormatting>
  <conditionalFormatting sqref="T256:Y256">
    <cfRule type="expression" dxfId="234" priority="235" stopIfTrue="1">
      <formula>AND(S256="○", TRIM(T256)="")</formula>
    </cfRule>
  </conditionalFormatting>
  <conditionalFormatting sqref="S257">
    <cfRule type="expression" dxfId="233" priority="234" stopIfTrue="1">
      <formula>希望&lt;&gt;0</formula>
    </cfRule>
  </conditionalFormatting>
  <conditionalFormatting sqref="T257:Y257">
    <cfRule type="expression" dxfId="232" priority="233" stopIfTrue="1">
      <formula>AND(S257="○", TRIM(T257)="")</formula>
    </cfRule>
  </conditionalFormatting>
  <conditionalFormatting sqref="S258">
    <cfRule type="expression" dxfId="231" priority="232" stopIfTrue="1">
      <formula>希望&lt;&gt;0</formula>
    </cfRule>
  </conditionalFormatting>
  <conditionalFormatting sqref="T258:Y258">
    <cfRule type="expression" dxfId="230" priority="231" stopIfTrue="1">
      <formula>AND(S258="○", TRIM(T258)="")</formula>
    </cfRule>
  </conditionalFormatting>
  <conditionalFormatting sqref="S259">
    <cfRule type="expression" dxfId="229" priority="230" stopIfTrue="1">
      <formula>希望&lt;&gt;0</formula>
    </cfRule>
  </conditionalFormatting>
  <conditionalFormatting sqref="T259:Y259">
    <cfRule type="expression" dxfId="228" priority="229" stopIfTrue="1">
      <formula>AND(S259="○", TRIM(T259)="")</formula>
    </cfRule>
  </conditionalFormatting>
  <conditionalFormatting sqref="S260">
    <cfRule type="expression" dxfId="227" priority="228" stopIfTrue="1">
      <formula>希望&lt;&gt;0</formula>
    </cfRule>
  </conditionalFormatting>
  <conditionalFormatting sqref="T260:Y260">
    <cfRule type="expression" dxfId="226" priority="227" stopIfTrue="1">
      <formula>AND(S260="○", TRIM(T260)="")</formula>
    </cfRule>
  </conditionalFormatting>
  <conditionalFormatting sqref="S261">
    <cfRule type="expression" dxfId="225" priority="226" stopIfTrue="1">
      <formula>希望&lt;&gt;0</formula>
    </cfRule>
  </conditionalFormatting>
  <conditionalFormatting sqref="T261:Y261">
    <cfRule type="expression" dxfId="224" priority="225" stopIfTrue="1">
      <formula>AND(S261="○", TRIM(T261)="")</formula>
    </cfRule>
  </conditionalFormatting>
  <conditionalFormatting sqref="S262">
    <cfRule type="expression" dxfId="223" priority="224" stopIfTrue="1">
      <formula>希望&lt;&gt;0</formula>
    </cfRule>
  </conditionalFormatting>
  <conditionalFormatting sqref="T262:Y262">
    <cfRule type="expression" dxfId="222" priority="223" stopIfTrue="1">
      <formula>AND(S262="○", TRIM(T262)="")</formula>
    </cfRule>
  </conditionalFormatting>
  <conditionalFormatting sqref="S263">
    <cfRule type="expression" dxfId="221" priority="222" stopIfTrue="1">
      <formula>希望&lt;&gt;0</formula>
    </cfRule>
  </conditionalFormatting>
  <conditionalFormatting sqref="T263:Y263">
    <cfRule type="expression" dxfId="220" priority="221" stopIfTrue="1">
      <formula>AND(S263="○", TRIM(T263)="")</formula>
    </cfRule>
  </conditionalFormatting>
  <conditionalFormatting sqref="S264">
    <cfRule type="expression" dxfId="219" priority="220" stopIfTrue="1">
      <formula>希望&lt;&gt;0</formula>
    </cfRule>
  </conditionalFormatting>
  <conditionalFormatting sqref="T264:Y264">
    <cfRule type="expression" dxfId="218" priority="219" stopIfTrue="1">
      <formula>AND(S264="○", TRIM(T264)="")</formula>
    </cfRule>
  </conditionalFormatting>
  <conditionalFormatting sqref="S265">
    <cfRule type="expression" dxfId="217" priority="218" stopIfTrue="1">
      <formula>希望&lt;&gt;0</formula>
    </cfRule>
  </conditionalFormatting>
  <conditionalFormatting sqref="T265:Y265">
    <cfRule type="expression" dxfId="216" priority="217" stopIfTrue="1">
      <formula>AND(S265="○", TRIM(T265)="")</formula>
    </cfRule>
  </conditionalFormatting>
  <conditionalFormatting sqref="S266">
    <cfRule type="expression" dxfId="215" priority="216" stopIfTrue="1">
      <formula>希望&lt;&gt;0</formula>
    </cfRule>
  </conditionalFormatting>
  <conditionalFormatting sqref="T266:Y266">
    <cfRule type="expression" dxfId="214" priority="215" stopIfTrue="1">
      <formula>AND(S266="○", TRIM(T266)="")</formula>
    </cfRule>
  </conditionalFormatting>
  <conditionalFormatting sqref="S267">
    <cfRule type="expression" dxfId="213" priority="214" stopIfTrue="1">
      <formula>希望&lt;&gt;0</formula>
    </cfRule>
  </conditionalFormatting>
  <conditionalFormatting sqref="T267:Y267">
    <cfRule type="expression" dxfId="212" priority="213" stopIfTrue="1">
      <formula>AND(S267="○", TRIM(T267)="")</formula>
    </cfRule>
  </conditionalFormatting>
  <conditionalFormatting sqref="S268">
    <cfRule type="expression" dxfId="211" priority="212" stopIfTrue="1">
      <formula>希望&lt;&gt;0</formula>
    </cfRule>
  </conditionalFormatting>
  <conditionalFormatting sqref="T268:Y268">
    <cfRule type="expression" dxfId="210" priority="211" stopIfTrue="1">
      <formula>AND(S268="○", TRIM(T268)="")</formula>
    </cfRule>
  </conditionalFormatting>
  <conditionalFormatting sqref="S269">
    <cfRule type="expression" dxfId="209" priority="210" stopIfTrue="1">
      <formula>希望&lt;&gt;0</formula>
    </cfRule>
  </conditionalFormatting>
  <conditionalFormatting sqref="T269:Y269">
    <cfRule type="expression" dxfId="208" priority="209" stopIfTrue="1">
      <formula>AND(S269="○", TRIM(T269)="")</formula>
    </cfRule>
  </conditionalFormatting>
  <conditionalFormatting sqref="S270">
    <cfRule type="expression" dxfId="207" priority="208" stopIfTrue="1">
      <formula>希望&lt;&gt;0</formula>
    </cfRule>
  </conditionalFormatting>
  <conditionalFormatting sqref="T270:Y270">
    <cfRule type="expression" dxfId="206" priority="207" stopIfTrue="1">
      <formula>AND(S270="○", TRIM(T270)="")</formula>
    </cfRule>
  </conditionalFormatting>
  <conditionalFormatting sqref="S271">
    <cfRule type="expression" dxfId="205" priority="206" stopIfTrue="1">
      <formula>希望&lt;&gt;0</formula>
    </cfRule>
  </conditionalFormatting>
  <conditionalFormatting sqref="T271:Y271">
    <cfRule type="expression" dxfId="204" priority="205" stopIfTrue="1">
      <formula>AND(S271="○", TRIM(T271)="")</formula>
    </cfRule>
  </conditionalFormatting>
  <conditionalFormatting sqref="S272">
    <cfRule type="expression" dxfId="203" priority="204" stopIfTrue="1">
      <formula>希望&lt;&gt;0</formula>
    </cfRule>
  </conditionalFormatting>
  <conditionalFormatting sqref="T272:Y272">
    <cfRule type="expression" dxfId="202" priority="203" stopIfTrue="1">
      <formula>AND(S272="○", TRIM(T272)="")</formula>
    </cfRule>
  </conditionalFormatting>
  <conditionalFormatting sqref="S273">
    <cfRule type="expression" dxfId="201" priority="202" stopIfTrue="1">
      <formula>希望&lt;&gt;0</formula>
    </cfRule>
  </conditionalFormatting>
  <conditionalFormatting sqref="T273:Y273">
    <cfRule type="expression" dxfId="200" priority="201" stopIfTrue="1">
      <formula>AND(S273="○", TRIM(T273)="")</formula>
    </cfRule>
  </conditionalFormatting>
  <conditionalFormatting sqref="S274">
    <cfRule type="expression" dxfId="199" priority="200" stopIfTrue="1">
      <formula>希望&lt;&gt;0</formula>
    </cfRule>
  </conditionalFormatting>
  <conditionalFormatting sqref="T274:Y274">
    <cfRule type="expression" dxfId="198" priority="199" stopIfTrue="1">
      <formula>AND(S274="○", TRIM(T274)="")</formula>
    </cfRule>
  </conditionalFormatting>
  <conditionalFormatting sqref="S275">
    <cfRule type="expression" dxfId="197" priority="198" stopIfTrue="1">
      <formula>希望&lt;&gt;0</formula>
    </cfRule>
  </conditionalFormatting>
  <conditionalFormatting sqref="T275:Y275">
    <cfRule type="expression" dxfId="196" priority="197" stopIfTrue="1">
      <formula>AND(S275="○", TRIM(T275)="")</formula>
    </cfRule>
  </conditionalFormatting>
  <conditionalFormatting sqref="S276">
    <cfRule type="expression" dxfId="195" priority="196" stopIfTrue="1">
      <formula>希望&lt;&gt;0</formula>
    </cfRule>
  </conditionalFormatting>
  <conditionalFormatting sqref="T276:Y276">
    <cfRule type="expression" dxfId="194" priority="195" stopIfTrue="1">
      <formula>AND(S276="○", TRIM(T276)="")</formula>
    </cfRule>
  </conditionalFormatting>
  <conditionalFormatting sqref="S277">
    <cfRule type="expression" dxfId="193" priority="194" stopIfTrue="1">
      <formula>希望&lt;&gt;0</formula>
    </cfRule>
  </conditionalFormatting>
  <conditionalFormatting sqref="T277:Y277">
    <cfRule type="expression" dxfId="192" priority="193" stopIfTrue="1">
      <formula>AND(S277="○", TRIM(T277)="")</formula>
    </cfRule>
  </conditionalFormatting>
  <conditionalFormatting sqref="S278">
    <cfRule type="expression" dxfId="191" priority="192" stopIfTrue="1">
      <formula>希望&lt;&gt;0</formula>
    </cfRule>
  </conditionalFormatting>
  <conditionalFormatting sqref="T278:Y278">
    <cfRule type="expression" dxfId="190" priority="191" stopIfTrue="1">
      <formula>AND(S278="○", TRIM(T278)="")</formula>
    </cfRule>
  </conditionalFormatting>
  <conditionalFormatting sqref="S279">
    <cfRule type="expression" dxfId="189" priority="190" stopIfTrue="1">
      <formula>希望&lt;&gt;0</formula>
    </cfRule>
  </conditionalFormatting>
  <conditionalFormatting sqref="T279:Y279">
    <cfRule type="expression" dxfId="188" priority="189" stopIfTrue="1">
      <formula>AND(S279="○", TRIM(T279)="")</formula>
    </cfRule>
  </conditionalFormatting>
  <conditionalFormatting sqref="S281">
    <cfRule type="expression" dxfId="187" priority="188" stopIfTrue="1">
      <formula>希望&lt;&gt;0</formula>
    </cfRule>
  </conditionalFormatting>
  <conditionalFormatting sqref="T281:Y281">
    <cfRule type="expression" dxfId="186" priority="187" stopIfTrue="1">
      <formula>AND(S281="○", TRIM(T281)="")</formula>
    </cfRule>
  </conditionalFormatting>
  <conditionalFormatting sqref="S282">
    <cfRule type="expression" dxfId="185" priority="186" stopIfTrue="1">
      <formula>希望&lt;&gt;0</formula>
    </cfRule>
  </conditionalFormatting>
  <conditionalFormatting sqref="T282:Y282">
    <cfRule type="expression" dxfId="184" priority="185" stopIfTrue="1">
      <formula>AND(S282="○", TRIM(T282)="")</formula>
    </cfRule>
  </conditionalFormatting>
  <conditionalFormatting sqref="S283">
    <cfRule type="expression" dxfId="183" priority="184" stopIfTrue="1">
      <formula>希望&lt;&gt;0</formula>
    </cfRule>
  </conditionalFormatting>
  <conditionalFormatting sqref="T283:Y283">
    <cfRule type="expression" dxfId="182" priority="183" stopIfTrue="1">
      <formula>AND(S283="○", TRIM(T283)="")</formula>
    </cfRule>
  </conditionalFormatting>
  <conditionalFormatting sqref="S284">
    <cfRule type="expression" dxfId="181" priority="182" stopIfTrue="1">
      <formula>希望&lt;&gt;0</formula>
    </cfRule>
  </conditionalFormatting>
  <conditionalFormatting sqref="T284:Y284">
    <cfRule type="expression" dxfId="180" priority="181" stopIfTrue="1">
      <formula>AND(S284="○", TRIM(T284)="")</formula>
    </cfRule>
  </conditionalFormatting>
  <conditionalFormatting sqref="S285">
    <cfRule type="expression" dxfId="179" priority="180" stopIfTrue="1">
      <formula>希望&lt;&gt;0</formula>
    </cfRule>
  </conditionalFormatting>
  <conditionalFormatting sqref="T285:Y285">
    <cfRule type="expression" dxfId="178" priority="179" stopIfTrue="1">
      <formula>AND(S285="○", TRIM(T285)="")</formula>
    </cfRule>
  </conditionalFormatting>
  <conditionalFormatting sqref="S286">
    <cfRule type="expression" dxfId="177" priority="178" stopIfTrue="1">
      <formula>希望&lt;&gt;0</formula>
    </cfRule>
  </conditionalFormatting>
  <conditionalFormatting sqref="T286:Y286">
    <cfRule type="expression" dxfId="176" priority="177" stopIfTrue="1">
      <formula>AND(S286="○", TRIM(T286)="")</formula>
    </cfRule>
  </conditionalFormatting>
  <conditionalFormatting sqref="S287">
    <cfRule type="expression" dxfId="175" priority="176" stopIfTrue="1">
      <formula>希望&lt;&gt;0</formula>
    </cfRule>
  </conditionalFormatting>
  <conditionalFormatting sqref="T287:Y287">
    <cfRule type="expression" dxfId="174" priority="175" stopIfTrue="1">
      <formula>AND(S287="○", TRIM(T287)="")</formula>
    </cfRule>
  </conditionalFormatting>
  <conditionalFormatting sqref="S288">
    <cfRule type="expression" dxfId="173" priority="174" stopIfTrue="1">
      <formula>希望&lt;&gt;0</formula>
    </cfRule>
  </conditionalFormatting>
  <conditionalFormatting sqref="T288:Y288">
    <cfRule type="expression" dxfId="172" priority="173" stopIfTrue="1">
      <formula>AND(S288="○", TRIM(T288)="")</formula>
    </cfRule>
  </conditionalFormatting>
  <conditionalFormatting sqref="S289">
    <cfRule type="expression" dxfId="171" priority="172" stopIfTrue="1">
      <formula>希望&lt;&gt;0</formula>
    </cfRule>
  </conditionalFormatting>
  <conditionalFormatting sqref="T289:Y289">
    <cfRule type="expression" dxfId="170" priority="171" stopIfTrue="1">
      <formula>AND(S289="○", TRIM(T289)="")</formula>
    </cfRule>
  </conditionalFormatting>
  <conditionalFormatting sqref="S290">
    <cfRule type="expression" dxfId="169" priority="170" stopIfTrue="1">
      <formula>希望&lt;&gt;0</formula>
    </cfRule>
  </conditionalFormatting>
  <conditionalFormatting sqref="T290:Y290">
    <cfRule type="expression" dxfId="168" priority="169" stopIfTrue="1">
      <formula>AND(S290="○", TRIM(T290)="")</formula>
    </cfRule>
  </conditionalFormatting>
  <conditionalFormatting sqref="S291">
    <cfRule type="expression" dxfId="167" priority="168" stopIfTrue="1">
      <formula>希望&lt;&gt;0</formula>
    </cfRule>
  </conditionalFormatting>
  <conditionalFormatting sqref="T291:Y291">
    <cfRule type="expression" dxfId="166" priority="167" stopIfTrue="1">
      <formula>AND(S291="○", TRIM(T291)="")</formula>
    </cfRule>
  </conditionalFormatting>
  <conditionalFormatting sqref="S292">
    <cfRule type="expression" dxfId="165" priority="166" stopIfTrue="1">
      <formula>希望&lt;&gt;0</formula>
    </cfRule>
  </conditionalFormatting>
  <conditionalFormatting sqref="T292:Y292">
    <cfRule type="expression" dxfId="164" priority="165" stopIfTrue="1">
      <formula>AND(S292="○", TRIM(T292)="")</formula>
    </cfRule>
  </conditionalFormatting>
  <conditionalFormatting sqref="S293">
    <cfRule type="expression" dxfId="163" priority="164" stopIfTrue="1">
      <formula>希望&lt;&gt;0</formula>
    </cfRule>
  </conditionalFormatting>
  <conditionalFormatting sqref="T293:Y293">
    <cfRule type="expression" dxfId="162" priority="163" stopIfTrue="1">
      <formula>AND(S293="○", TRIM(T293)="")</formula>
    </cfRule>
  </conditionalFormatting>
  <conditionalFormatting sqref="S294">
    <cfRule type="expression" dxfId="161" priority="162" stopIfTrue="1">
      <formula>希望&lt;&gt;0</formula>
    </cfRule>
  </conditionalFormatting>
  <conditionalFormatting sqref="T294:Y294">
    <cfRule type="expression" dxfId="160" priority="161" stopIfTrue="1">
      <formula>AND(S294="○", TRIM(T294)="")</formula>
    </cfRule>
  </conditionalFormatting>
  <conditionalFormatting sqref="S295">
    <cfRule type="expression" dxfId="159" priority="160" stopIfTrue="1">
      <formula>希望&lt;&gt;0</formula>
    </cfRule>
  </conditionalFormatting>
  <conditionalFormatting sqref="T295:Y295">
    <cfRule type="expression" dxfId="158" priority="159" stopIfTrue="1">
      <formula>AND(S295="○", TRIM(T295)="")</formula>
    </cfRule>
  </conditionalFormatting>
  <conditionalFormatting sqref="S296">
    <cfRule type="expression" dxfId="157" priority="158" stopIfTrue="1">
      <formula>希望&lt;&gt;0</formula>
    </cfRule>
  </conditionalFormatting>
  <conditionalFormatting sqref="T296:Y296">
    <cfRule type="expression" dxfId="156" priority="157" stopIfTrue="1">
      <formula>AND(S296="○", TRIM(T296)="")</formula>
    </cfRule>
  </conditionalFormatting>
  <conditionalFormatting sqref="S297">
    <cfRule type="expression" dxfId="155" priority="156" stopIfTrue="1">
      <formula>希望&lt;&gt;0</formula>
    </cfRule>
  </conditionalFormatting>
  <conditionalFormatting sqref="T297:Y297">
    <cfRule type="expression" dxfId="154" priority="155" stopIfTrue="1">
      <formula>AND(S297="○", TRIM(T297)="")</formula>
    </cfRule>
  </conditionalFormatting>
  <conditionalFormatting sqref="S302">
    <cfRule type="expression" dxfId="153" priority="154" stopIfTrue="1">
      <formula>希望&lt;&gt;0</formula>
    </cfRule>
  </conditionalFormatting>
  <conditionalFormatting sqref="T302:Y302">
    <cfRule type="expression" dxfId="152" priority="153" stopIfTrue="1">
      <formula>AND(S302="○", TRIM(T302)="")</formula>
    </cfRule>
  </conditionalFormatting>
  <conditionalFormatting sqref="S303">
    <cfRule type="expression" dxfId="151" priority="152" stopIfTrue="1">
      <formula>希望&lt;&gt;0</formula>
    </cfRule>
  </conditionalFormatting>
  <conditionalFormatting sqref="T303:Y303">
    <cfRule type="expression" dxfId="150" priority="151" stopIfTrue="1">
      <formula>AND(S303="○", TRIM(T303)="")</formula>
    </cfRule>
  </conditionalFormatting>
  <conditionalFormatting sqref="S304">
    <cfRule type="expression" dxfId="149" priority="150" stopIfTrue="1">
      <formula>希望&lt;&gt;0</formula>
    </cfRule>
  </conditionalFormatting>
  <conditionalFormatting sqref="T304:Y304">
    <cfRule type="expression" dxfId="148" priority="149" stopIfTrue="1">
      <formula>AND(S304="○", TRIM(T304)="")</formula>
    </cfRule>
  </conditionalFormatting>
  <conditionalFormatting sqref="S305">
    <cfRule type="expression" dxfId="147" priority="148" stopIfTrue="1">
      <formula>希望&lt;&gt;0</formula>
    </cfRule>
  </conditionalFormatting>
  <conditionalFormatting sqref="T305:Y305">
    <cfRule type="expression" dxfId="146" priority="147" stopIfTrue="1">
      <formula>AND(S305="○", TRIM(T305)="")</formula>
    </cfRule>
  </conditionalFormatting>
  <conditionalFormatting sqref="S306">
    <cfRule type="expression" dxfId="145" priority="146" stopIfTrue="1">
      <formula>希望&lt;&gt;0</formula>
    </cfRule>
  </conditionalFormatting>
  <conditionalFormatting sqref="T306:Y306">
    <cfRule type="expression" dxfId="144" priority="145" stopIfTrue="1">
      <formula>AND(S306="○", TRIM(T306)="")</formula>
    </cfRule>
  </conditionalFormatting>
  <conditionalFormatting sqref="S307">
    <cfRule type="expression" dxfId="143" priority="144" stopIfTrue="1">
      <formula>希望&lt;&gt;0</formula>
    </cfRule>
  </conditionalFormatting>
  <conditionalFormatting sqref="T307:Y307">
    <cfRule type="expression" dxfId="142" priority="143" stopIfTrue="1">
      <formula>AND(S307="○", TRIM(T307)="")</formula>
    </cfRule>
  </conditionalFormatting>
  <conditionalFormatting sqref="S308">
    <cfRule type="expression" dxfId="141" priority="142" stopIfTrue="1">
      <formula>希望&lt;&gt;0</formula>
    </cfRule>
  </conditionalFormatting>
  <conditionalFormatting sqref="T308:Y308">
    <cfRule type="expression" dxfId="140" priority="141" stopIfTrue="1">
      <formula>AND(S308="○", TRIM(T308)="")</formula>
    </cfRule>
  </conditionalFormatting>
  <conditionalFormatting sqref="S309">
    <cfRule type="expression" dxfId="139" priority="140" stopIfTrue="1">
      <formula>希望&lt;&gt;0</formula>
    </cfRule>
  </conditionalFormatting>
  <conditionalFormatting sqref="T309:Y309">
    <cfRule type="expression" dxfId="138" priority="139" stopIfTrue="1">
      <formula>AND(S309="○", TRIM(T309)="")</formula>
    </cfRule>
  </conditionalFormatting>
  <conditionalFormatting sqref="S310">
    <cfRule type="expression" dxfId="137" priority="138" stopIfTrue="1">
      <formula>希望&lt;&gt;0</formula>
    </cfRule>
  </conditionalFormatting>
  <conditionalFormatting sqref="T310:Y310">
    <cfRule type="expression" dxfId="136" priority="137" stopIfTrue="1">
      <formula>AND(S310="○", TRIM(T310)="")</formula>
    </cfRule>
  </conditionalFormatting>
  <conditionalFormatting sqref="S311">
    <cfRule type="expression" dxfId="135" priority="136" stopIfTrue="1">
      <formula>希望&lt;&gt;0</formula>
    </cfRule>
  </conditionalFormatting>
  <conditionalFormatting sqref="T311:Y311">
    <cfRule type="expression" dxfId="134" priority="135" stopIfTrue="1">
      <formula>AND(S311="○", TRIM(T311)="")</formula>
    </cfRule>
  </conditionalFormatting>
  <conditionalFormatting sqref="S312">
    <cfRule type="expression" dxfId="133" priority="134" stopIfTrue="1">
      <formula>希望&lt;&gt;0</formula>
    </cfRule>
  </conditionalFormatting>
  <conditionalFormatting sqref="T312:Y312">
    <cfRule type="expression" dxfId="132" priority="133" stopIfTrue="1">
      <formula>AND(S312="○", TRIM(T312)="")</formula>
    </cfRule>
  </conditionalFormatting>
  <conditionalFormatting sqref="S313">
    <cfRule type="expression" dxfId="131" priority="132" stopIfTrue="1">
      <formula>希望&lt;&gt;0</formula>
    </cfRule>
  </conditionalFormatting>
  <conditionalFormatting sqref="T313:Y313">
    <cfRule type="expression" dxfId="130" priority="131" stopIfTrue="1">
      <formula>AND(S313="○", TRIM(T313)="")</formula>
    </cfRule>
  </conditionalFormatting>
  <conditionalFormatting sqref="S314">
    <cfRule type="expression" dxfId="129" priority="130" stopIfTrue="1">
      <formula>希望&lt;&gt;0</formula>
    </cfRule>
  </conditionalFormatting>
  <conditionalFormatting sqref="T314:Y314">
    <cfRule type="expression" dxfId="128" priority="129" stopIfTrue="1">
      <formula>AND(S314="○", TRIM(T314)="")</formula>
    </cfRule>
  </conditionalFormatting>
  <conditionalFormatting sqref="S315">
    <cfRule type="expression" dxfId="127" priority="128" stopIfTrue="1">
      <formula>希望&lt;&gt;0</formula>
    </cfRule>
  </conditionalFormatting>
  <conditionalFormatting sqref="T315:Y315">
    <cfRule type="expression" dxfId="126" priority="127" stopIfTrue="1">
      <formula>AND(S315="○", TRIM(T315)="")</formula>
    </cfRule>
  </conditionalFormatting>
  <conditionalFormatting sqref="S316">
    <cfRule type="expression" dxfId="125" priority="126" stopIfTrue="1">
      <formula>希望&lt;&gt;0</formula>
    </cfRule>
  </conditionalFormatting>
  <conditionalFormatting sqref="T316:Y316">
    <cfRule type="expression" dxfId="124" priority="125" stopIfTrue="1">
      <formula>AND(S316="○", TRIM(T316)="")</formula>
    </cfRule>
  </conditionalFormatting>
  <conditionalFormatting sqref="S317">
    <cfRule type="expression" dxfId="123" priority="124" stopIfTrue="1">
      <formula>希望&lt;&gt;0</formula>
    </cfRule>
  </conditionalFormatting>
  <conditionalFormatting sqref="T317:Y317">
    <cfRule type="expression" dxfId="122" priority="123" stopIfTrue="1">
      <formula>AND(S317="○", TRIM(T317)="")</formula>
    </cfRule>
  </conditionalFormatting>
  <conditionalFormatting sqref="S318">
    <cfRule type="expression" dxfId="121" priority="122" stopIfTrue="1">
      <formula>希望&lt;&gt;0</formula>
    </cfRule>
  </conditionalFormatting>
  <conditionalFormatting sqref="T318:Y318">
    <cfRule type="expression" dxfId="120" priority="121" stopIfTrue="1">
      <formula>AND(S318="○", TRIM(T318)="")</formula>
    </cfRule>
  </conditionalFormatting>
  <conditionalFormatting sqref="S319">
    <cfRule type="expression" dxfId="119" priority="120" stopIfTrue="1">
      <formula>希望&lt;&gt;0</formula>
    </cfRule>
  </conditionalFormatting>
  <conditionalFormatting sqref="T319:Y319">
    <cfRule type="expression" dxfId="118" priority="119" stopIfTrue="1">
      <formula>AND(S319="○", TRIM(T319)="")</formula>
    </cfRule>
  </conditionalFormatting>
  <conditionalFormatting sqref="S320">
    <cfRule type="expression" dxfId="117" priority="118" stopIfTrue="1">
      <formula>希望&lt;&gt;0</formula>
    </cfRule>
  </conditionalFormatting>
  <conditionalFormatting sqref="T320:Y320">
    <cfRule type="expression" dxfId="116" priority="117" stopIfTrue="1">
      <formula>AND(S320="○", TRIM(T320)="")</formula>
    </cfRule>
  </conditionalFormatting>
  <conditionalFormatting sqref="S322">
    <cfRule type="expression" dxfId="115" priority="116" stopIfTrue="1">
      <formula>希望&lt;&gt;0</formula>
    </cfRule>
  </conditionalFormatting>
  <conditionalFormatting sqref="T322:Y322">
    <cfRule type="expression" dxfId="114" priority="115" stopIfTrue="1">
      <formula>AND(S322="○", TRIM(T322)="")</formula>
    </cfRule>
  </conditionalFormatting>
  <conditionalFormatting sqref="S323">
    <cfRule type="expression" dxfId="113" priority="114" stopIfTrue="1">
      <formula>希望&lt;&gt;0</formula>
    </cfRule>
  </conditionalFormatting>
  <conditionalFormatting sqref="T323:Y323">
    <cfRule type="expression" dxfId="112" priority="113" stopIfTrue="1">
      <formula>AND(S323="○", TRIM(T323)="")</formula>
    </cfRule>
  </conditionalFormatting>
  <conditionalFormatting sqref="S324">
    <cfRule type="expression" dxfId="111" priority="112" stopIfTrue="1">
      <formula>希望&lt;&gt;0</formula>
    </cfRule>
  </conditionalFormatting>
  <conditionalFormatting sqref="T324:Y324">
    <cfRule type="expression" dxfId="110" priority="111" stopIfTrue="1">
      <formula>AND(S324="○", TRIM(T324)="")</formula>
    </cfRule>
  </conditionalFormatting>
  <conditionalFormatting sqref="S325">
    <cfRule type="expression" dxfId="109" priority="110" stopIfTrue="1">
      <formula>希望&lt;&gt;0</formula>
    </cfRule>
  </conditionalFormatting>
  <conditionalFormatting sqref="T325:Y325">
    <cfRule type="expression" dxfId="108" priority="109" stopIfTrue="1">
      <formula>AND(S325="○", TRIM(T325)="")</formula>
    </cfRule>
  </conditionalFormatting>
  <conditionalFormatting sqref="S326">
    <cfRule type="expression" dxfId="107" priority="108" stopIfTrue="1">
      <formula>希望&lt;&gt;0</formula>
    </cfRule>
  </conditionalFormatting>
  <conditionalFormatting sqref="T326:Y326">
    <cfRule type="expression" dxfId="106" priority="107" stopIfTrue="1">
      <formula>AND(S326="○", TRIM(T326)="")</formula>
    </cfRule>
  </conditionalFormatting>
  <conditionalFormatting sqref="S327">
    <cfRule type="expression" dxfId="105" priority="106" stopIfTrue="1">
      <formula>希望&lt;&gt;0</formula>
    </cfRule>
  </conditionalFormatting>
  <conditionalFormatting sqref="T327:Y327">
    <cfRule type="expression" dxfId="104" priority="105" stopIfTrue="1">
      <formula>AND(S327="○", TRIM(T327)="")</formula>
    </cfRule>
  </conditionalFormatting>
  <conditionalFormatting sqref="S328">
    <cfRule type="expression" dxfId="103" priority="104" stopIfTrue="1">
      <formula>希望&lt;&gt;0</formula>
    </cfRule>
  </conditionalFormatting>
  <conditionalFormatting sqref="T328:Y328">
    <cfRule type="expression" dxfId="102" priority="103" stopIfTrue="1">
      <formula>AND(S328="○", TRIM(T328)="")</formula>
    </cfRule>
  </conditionalFormatting>
  <conditionalFormatting sqref="S329">
    <cfRule type="expression" dxfId="101" priority="102" stopIfTrue="1">
      <formula>希望&lt;&gt;0</formula>
    </cfRule>
  </conditionalFormatting>
  <conditionalFormatting sqref="T329:Y329">
    <cfRule type="expression" dxfId="100" priority="101" stopIfTrue="1">
      <formula>AND(S329="○", TRIM(T329)="")</formula>
    </cfRule>
  </conditionalFormatting>
  <conditionalFormatting sqref="S330">
    <cfRule type="expression" dxfId="99" priority="100" stopIfTrue="1">
      <formula>希望&lt;&gt;0</formula>
    </cfRule>
  </conditionalFormatting>
  <conditionalFormatting sqref="T330:Y330">
    <cfRule type="expression" dxfId="98" priority="99" stopIfTrue="1">
      <formula>AND(S330="○", TRIM(T330)="")</formula>
    </cfRule>
  </conditionalFormatting>
  <conditionalFormatting sqref="S331">
    <cfRule type="expression" dxfId="97" priority="98" stopIfTrue="1">
      <formula>希望&lt;&gt;0</formula>
    </cfRule>
  </conditionalFormatting>
  <conditionalFormatting sqref="T331:Y331">
    <cfRule type="expression" dxfId="96" priority="97" stopIfTrue="1">
      <formula>AND(S331="○", TRIM(T331)="")</formula>
    </cfRule>
  </conditionalFormatting>
  <conditionalFormatting sqref="S332">
    <cfRule type="expression" dxfId="95" priority="96" stopIfTrue="1">
      <formula>希望&lt;&gt;0</formula>
    </cfRule>
  </conditionalFormatting>
  <conditionalFormatting sqref="T332:Y332">
    <cfRule type="expression" dxfId="94" priority="95" stopIfTrue="1">
      <formula>AND(S332="○", TRIM(T332)="")</formula>
    </cfRule>
  </conditionalFormatting>
  <conditionalFormatting sqref="S333">
    <cfRule type="expression" dxfId="93" priority="94" stopIfTrue="1">
      <formula>希望&lt;&gt;0</formula>
    </cfRule>
  </conditionalFormatting>
  <conditionalFormatting sqref="T333:Y333">
    <cfRule type="expression" dxfId="92" priority="93" stopIfTrue="1">
      <formula>AND(S333="○", TRIM(T333)="")</formula>
    </cfRule>
  </conditionalFormatting>
  <conditionalFormatting sqref="S334">
    <cfRule type="expression" dxfId="91" priority="92" stopIfTrue="1">
      <formula>希望&lt;&gt;0</formula>
    </cfRule>
  </conditionalFormatting>
  <conditionalFormatting sqref="T334:Y334">
    <cfRule type="expression" dxfId="90" priority="91" stopIfTrue="1">
      <formula>AND(S334="○", TRIM(T334)="")</formula>
    </cfRule>
  </conditionalFormatting>
  <conditionalFormatting sqref="S335">
    <cfRule type="expression" dxfId="89" priority="90" stopIfTrue="1">
      <formula>希望&lt;&gt;0</formula>
    </cfRule>
  </conditionalFormatting>
  <conditionalFormatting sqref="T335:Y335">
    <cfRule type="expression" dxfId="88" priority="89" stopIfTrue="1">
      <formula>AND(S335="○", TRIM(T335)="")</formula>
    </cfRule>
  </conditionalFormatting>
  <conditionalFormatting sqref="S336">
    <cfRule type="expression" dxfId="87" priority="88" stopIfTrue="1">
      <formula>希望&lt;&gt;0</formula>
    </cfRule>
  </conditionalFormatting>
  <conditionalFormatting sqref="T336:Y336">
    <cfRule type="expression" dxfId="86" priority="87" stopIfTrue="1">
      <formula>AND(S336="○", TRIM(T336)="")</formula>
    </cfRule>
  </conditionalFormatting>
  <conditionalFormatting sqref="S337">
    <cfRule type="expression" dxfId="85" priority="86" stopIfTrue="1">
      <formula>希望&lt;&gt;0</formula>
    </cfRule>
  </conditionalFormatting>
  <conditionalFormatting sqref="T337:Y337">
    <cfRule type="expression" dxfId="84" priority="85" stopIfTrue="1">
      <formula>AND(S337="○", TRIM(T337)="")</formula>
    </cfRule>
  </conditionalFormatting>
  <conditionalFormatting sqref="S338">
    <cfRule type="expression" dxfId="83" priority="84" stopIfTrue="1">
      <formula>希望&lt;&gt;0</formula>
    </cfRule>
  </conditionalFormatting>
  <conditionalFormatting sqref="T338:Y338">
    <cfRule type="expression" dxfId="82" priority="83" stopIfTrue="1">
      <formula>AND(S338="○", TRIM(T338)="")</formula>
    </cfRule>
  </conditionalFormatting>
  <conditionalFormatting sqref="S339">
    <cfRule type="expression" dxfId="81" priority="82" stopIfTrue="1">
      <formula>希望&lt;&gt;0</formula>
    </cfRule>
  </conditionalFormatting>
  <conditionalFormatting sqref="T339:Y339">
    <cfRule type="expression" dxfId="80" priority="81" stopIfTrue="1">
      <formula>AND(S339="○", TRIM(T339)="")</formula>
    </cfRule>
  </conditionalFormatting>
  <conditionalFormatting sqref="S340">
    <cfRule type="expression" dxfId="79" priority="80" stopIfTrue="1">
      <formula>希望&lt;&gt;0</formula>
    </cfRule>
  </conditionalFormatting>
  <conditionalFormatting sqref="T340:Y340">
    <cfRule type="expression" dxfId="78" priority="79" stopIfTrue="1">
      <formula>AND(S340="○", TRIM(T340)="")</formula>
    </cfRule>
  </conditionalFormatting>
  <conditionalFormatting sqref="S341">
    <cfRule type="expression" dxfId="77" priority="78" stopIfTrue="1">
      <formula>希望&lt;&gt;0</formula>
    </cfRule>
  </conditionalFormatting>
  <conditionalFormatting sqref="T341:Y341">
    <cfRule type="expression" dxfId="76" priority="77" stopIfTrue="1">
      <formula>AND(S341="○", TRIM(T341)="")</formula>
    </cfRule>
  </conditionalFormatting>
  <conditionalFormatting sqref="S342">
    <cfRule type="expression" dxfId="75" priority="76" stopIfTrue="1">
      <formula>希望&lt;&gt;0</formula>
    </cfRule>
  </conditionalFormatting>
  <conditionalFormatting sqref="T342:Y342">
    <cfRule type="expression" dxfId="74" priority="75" stopIfTrue="1">
      <formula>AND(S342="○", TRIM(T342)="")</formula>
    </cfRule>
  </conditionalFormatting>
  <conditionalFormatting sqref="S343">
    <cfRule type="expression" dxfId="73" priority="74" stopIfTrue="1">
      <formula>希望&lt;&gt;0</formula>
    </cfRule>
  </conditionalFormatting>
  <conditionalFormatting sqref="T343:Y343">
    <cfRule type="expression" dxfId="72" priority="73" stopIfTrue="1">
      <formula>AND(S343="○", TRIM(T343)="")</formula>
    </cfRule>
  </conditionalFormatting>
  <conditionalFormatting sqref="S345">
    <cfRule type="expression" dxfId="71" priority="72" stopIfTrue="1">
      <formula>希望&lt;&gt;0</formula>
    </cfRule>
  </conditionalFormatting>
  <conditionalFormatting sqref="T345:Y345">
    <cfRule type="expression" dxfId="70" priority="71" stopIfTrue="1">
      <formula>AND(S345="○", TRIM(T345)="")</formula>
    </cfRule>
  </conditionalFormatting>
  <conditionalFormatting sqref="S346">
    <cfRule type="expression" dxfId="69" priority="70" stopIfTrue="1">
      <formula>希望&lt;&gt;0</formula>
    </cfRule>
  </conditionalFormatting>
  <conditionalFormatting sqref="T346:Y346">
    <cfRule type="expression" dxfId="68" priority="69" stopIfTrue="1">
      <formula>AND(S346="○", TRIM(T346)="")</formula>
    </cfRule>
  </conditionalFormatting>
  <conditionalFormatting sqref="S347">
    <cfRule type="expression" dxfId="67" priority="68" stopIfTrue="1">
      <formula>希望&lt;&gt;0</formula>
    </cfRule>
  </conditionalFormatting>
  <conditionalFormatting sqref="T347:Y347">
    <cfRule type="expression" dxfId="66" priority="67" stopIfTrue="1">
      <formula>AND(S347="○", TRIM(T347)="")</formula>
    </cfRule>
  </conditionalFormatting>
  <conditionalFormatting sqref="S348">
    <cfRule type="expression" dxfId="65" priority="66" stopIfTrue="1">
      <formula>希望&lt;&gt;0</formula>
    </cfRule>
  </conditionalFormatting>
  <conditionalFormatting sqref="T348:Y348">
    <cfRule type="expression" dxfId="64" priority="65" stopIfTrue="1">
      <formula>AND(S348="○", TRIM(T348)="")</formula>
    </cfRule>
  </conditionalFormatting>
  <conditionalFormatting sqref="S349">
    <cfRule type="expression" dxfId="63" priority="64" stopIfTrue="1">
      <formula>希望&lt;&gt;0</formula>
    </cfRule>
  </conditionalFormatting>
  <conditionalFormatting sqref="T349:Y349">
    <cfRule type="expression" dxfId="62" priority="63" stopIfTrue="1">
      <formula>AND(S349="○", TRIM(T349)="")</formula>
    </cfRule>
  </conditionalFormatting>
  <conditionalFormatting sqref="S350">
    <cfRule type="expression" dxfId="61" priority="62" stopIfTrue="1">
      <formula>希望&lt;&gt;0</formula>
    </cfRule>
  </conditionalFormatting>
  <conditionalFormatting sqref="T350:Y350">
    <cfRule type="expression" dxfId="60" priority="61" stopIfTrue="1">
      <formula>AND(S350="○", TRIM(T350)="")</formula>
    </cfRule>
  </conditionalFormatting>
  <conditionalFormatting sqref="S351">
    <cfRule type="expression" dxfId="59" priority="60" stopIfTrue="1">
      <formula>希望&lt;&gt;0</formula>
    </cfRule>
  </conditionalFormatting>
  <conditionalFormatting sqref="T351:Y351">
    <cfRule type="expression" dxfId="58" priority="59" stopIfTrue="1">
      <formula>AND(S351="○", TRIM(T351)="")</formula>
    </cfRule>
  </conditionalFormatting>
  <conditionalFormatting sqref="S352">
    <cfRule type="expression" dxfId="57" priority="58" stopIfTrue="1">
      <formula>希望&lt;&gt;0</formula>
    </cfRule>
  </conditionalFormatting>
  <conditionalFormatting sqref="T352:Y352">
    <cfRule type="expression" dxfId="56" priority="57" stopIfTrue="1">
      <formula>AND(S352="○", TRIM(T352)="")</formula>
    </cfRule>
  </conditionalFormatting>
  <conditionalFormatting sqref="S353">
    <cfRule type="expression" dxfId="55" priority="56" stopIfTrue="1">
      <formula>希望&lt;&gt;0</formula>
    </cfRule>
  </conditionalFormatting>
  <conditionalFormatting sqref="T353:Y353">
    <cfRule type="expression" dxfId="54" priority="55" stopIfTrue="1">
      <formula>AND(S353="○", TRIM(T353)="")</formula>
    </cfRule>
  </conditionalFormatting>
  <conditionalFormatting sqref="S354">
    <cfRule type="expression" dxfId="53" priority="54" stopIfTrue="1">
      <formula>希望&lt;&gt;0</formula>
    </cfRule>
  </conditionalFormatting>
  <conditionalFormatting sqref="T354:Y354">
    <cfRule type="expression" dxfId="52" priority="53" stopIfTrue="1">
      <formula>AND(S354="○", TRIM(T354)="")</formula>
    </cfRule>
  </conditionalFormatting>
  <conditionalFormatting sqref="S355">
    <cfRule type="expression" dxfId="51" priority="52" stopIfTrue="1">
      <formula>希望&lt;&gt;0</formula>
    </cfRule>
  </conditionalFormatting>
  <conditionalFormatting sqref="T355:Y355">
    <cfRule type="expression" dxfId="50" priority="51" stopIfTrue="1">
      <formula>AND(S355="○", TRIM(T355)="")</formula>
    </cfRule>
  </conditionalFormatting>
  <conditionalFormatting sqref="S356">
    <cfRule type="expression" dxfId="49" priority="50" stopIfTrue="1">
      <formula>希望&lt;&gt;0</formula>
    </cfRule>
  </conditionalFormatting>
  <conditionalFormatting sqref="T356:Y356">
    <cfRule type="expression" dxfId="48" priority="49" stopIfTrue="1">
      <formula>AND(S356="○", TRIM(T356)="")</formula>
    </cfRule>
  </conditionalFormatting>
  <conditionalFormatting sqref="S357">
    <cfRule type="expression" dxfId="47" priority="48" stopIfTrue="1">
      <formula>希望&lt;&gt;0</formula>
    </cfRule>
  </conditionalFormatting>
  <conditionalFormatting sqref="T357:Y357">
    <cfRule type="expression" dxfId="46" priority="47" stopIfTrue="1">
      <formula>AND(S357="○", TRIM(T357)="")</formula>
    </cfRule>
  </conditionalFormatting>
  <conditionalFormatting sqref="S358">
    <cfRule type="expression" dxfId="45" priority="46" stopIfTrue="1">
      <formula>希望&lt;&gt;0</formula>
    </cfRule>
  </conditionalFormatting>
  <conditionalFormatting sqref="T358:Y358">
    <cfRule type="expression" dxfId="44" priority="45" stopIfTrue="1">
      <formula>AND(S358="○", TRIM(T358)="")</formula>
    </cfRule>
  </conditionalFormatting>
  <conditionalFormatting sqref="S359">
    <cfRule type="expression" dxfId="43" priority="44" stopIfTrue="1">
      <formula>希望&lt;&gt;0</formula>
    </cfRule>
  </conditionalFormatting>
  <conditionalFormatting sqref="T359:Y359">
    <cfRule type="expression" dxfId="42" priority="43" stopIfTrue="1">
      <formula>AND(S359="○", TRIM(T359)="")</formula>
    </cfRule>
  </conditionalFormatting>
  <conditionalFormatting sqref="S360">
    <cfRule type="expression" dxfId="41" priority="42" stopIfTrue="1">
      <formula>希望&lt;&gt;0</formula>
    </cfRule>
  </conditionalFormatting>
  <conditionalFormatting sqref="T360:Y360">
    <cfRule type="expression" dxfId="40" priority="41" stopIfTrue="1">
      <formula>AND(S360="○", TRIM(T360)="")</formula>
    </cfRule>
  </conditionalFormatting>
  <conditionalFormatting sqref="S361">
    <cfRule type="expression" dxfId="39" priority="40" stopIfTrue="1">
      <formula>希望&lt;&gt;0</formula>
    </cfRule>
  </conditionalFormatting>
  <conditionalFormatting sqref="T361:Y361">
    <cfRule type="expression" dxfId="38" priority="39" stopIfTrue="1">
      <formula>AND(S361="○", TRIM(T361)="")</formula>
    </cfRule>
  </conditionalFormatting>
  <conditionalFormatting sqref="S362">
    <cfRule type="expression" dxfId="37" priority="38" stopIfTrue="1">
      <formula>希望&lt;&gt;0</formula>
    </cfRule>
  </conditionalFormatting>
  <conditionalFormatting sqref="T362:Y362">
    <cfRule type="expression" dxfId="36" priority="37" stopIfTrue="1">
      <formula>AND(S362="○", TRIM(T362)="")</formula>
    </cfRule>
  </conditionalFormatting>
  <conditionalFormatting sqref="S363">
    <cfRule type="expression" dxfId="35" priority="36" stopIfTrue="1">
      <formula>希望&lt;&gt;0</formula>
    </cfRule>
  </conditionalFormatting>
  <conditionalFormatting sqref="T363:Y363">
    <cfRule type="expression" dxfId="34" priority="35" stopIfTrue="1">
      <formula>AND(S363="○", TRIM(T363)="")</formula>
    </cfRule>
  </conditionalFormatting>
  <conditionalFormatting sqref="S364">
    <cfRule type="expression" dxfId="33" priority="34" stopIfTrue="1">
      <formula>希望&lt;&gt;0</formula>
    </cfRule>
  </conditionalFormatting>
  <conditionalFormatting sqref="T364:Y364">
    <cfRule type="expression" dxfId="32" priority="33" stopIfTrue="1">
      <formula>AND(S364="○", TRIM(T364)="")</formula>
    </cfRule>
  </conditionalFormatting>
  <conditionalFormatting sqref="S365">
    <cfRule type="expression" dxfId="31" priority="32" stopIfTrue="1">
      <formula>希望&lt;&gt;0</formula>
    </cfRule>
  </conditionalFormatting>
  <conditionalFormatting sqref="T365:Y365">
    <cfRule type="expression" dxfId="30" priority="31" stopIfTrue="1">
      <formula>AND(S365="○", TRIM(T365)="")</formula>
    </cfRule>
  </conditionalFormatting>
  <conditionalFormatting sqref="S366">
    <cfRule type="expression" dxfId="29" priority="30" stopIfTrue="1">
      <formula>希望&lt;&gt;0</formula>
    </cfRule>
  </conditionalFormatting>
  <conditionalFormatting sqref="T366:Y366">
    <cfRule type="expression" dxfId="28" priority="29" stopIfTrue="1">
      <formula>AND(S366="○", TRIM(T366)="")</formula>
    </cfRule>
  </conditionalFormatting>
  <conditionalFormatting sqref="S367">
    <cfRule type="expression" dxfId="27" priority="28" stopIfTrue="1">
      <formula>希望&lt;&gt;0</formula>
    </cfRule>
  </conditionalFormatting>
  <conditionalFormatting sqref="T367:Y367">
    <cfRule type="expression" dxfId="26" priority="27" stopIfTrue="1">
      <formula>AND(S367="○", TRIM(T367)="")</formula>
    </cfRule>
  </conditionalFormatting>
  <conditionalFormatting sqref="S368">
    <cfRule type="expression" dxfId="25" priority="26" stopIfTrue="1">
      <formula>希望&lt;&gt;0</formula>
    </cfRule>
  </conditionalFormatting>
  <conditionalFormatting sqref="T368:Y368">
    <cfRule type="expression" dxfId="24" priority="25" stopIfTrue="1">
      <formula>AND(S368="○", TRIM(T368)="")</formula>
    </cfRule>
  </conditionalFormatting>
  <conditionalFormatting sqref="S369">
    <cfRule type="expression" dxfId="23" priority="24" stopIfTrue="1">
      <formula>希望&lt;&gt;0</formula>
    </cfRule>
  </conditionalFormatting>
  <conditionalFormatting sqref="T369:Y369">
    <cfRule type="expression" dxfId="22" priority="23" stopIfTrue="1">
      <formula>AND(S369="○", TRIM(T369)="")</formula>
    </cfRule>
  </conditionalFormatting>
  <conditionalFormatting sqref="S370">
    <cfRule type="expression" dxfId="21" priority="22" stopIfTrue="1">
      <formula>希望&lt;&gt;0</formula>
    </cfRule>
  </conditionalFormatting>
  <conditionalFormatting sqref="T370:Y370">
    <cfRule type="expression" dxfId="20" priority="21" stopIfTrue="1">
      <formula>AND(S370="○", TRIM(T370)="")</formula>
    </cfRule>
  </conditionalFormatting>
  <conditionalFormatting sqref="S371">
    <cfRule type="expression" dxfId="19" priority="20" stopIfTrue="1">
      <formula>希望&lt;&gt;0</formula>
    </cfRule>
  </conditionalFormatting>
  <conditionalFormatting sqref="T371:Y371">
    <cfRule type="expression" dxfId="18" priority="19" stopIfTrue="1">
      <formula>AND(S371="○", TRIM(T371)="")</formula>
    </cfRule>
  </conditionalFormatting>
  <conditionalFormatting sqref="S372">
    <cfRule type="expression" dxfId="17" priority="18" stopIfTrue="1">
      <formula>希望&lt;&gt;0</formula>
    </cfRule>
  </conditionalFormatting>
  <conditionalFormatting sqref="T372:Y372">
    <cfRule type="expression" dxfId="16" priority="17" stopIfTrue="1">
      <formula>AND(S372="○", TRIM(T372)="")</formula>
    </cfRule>
  </conditionalFormatting>
  <conditionalFormatting sqref="S373">
    <cfRule type="expression" dxfId="15" priority="16" stopIfTrue="1">
      <formula>希望&lt;&gt;0</formula>
    </cfRule>
  </conditionalFormatting>
  <conditionalFormatting sqref="T373:Y373">
    <cfRule type="expression" dxfId="14" priority="15" stopIfTrue="1">
      <formula>AND(S373="○", TRIM(T373)="")</formula>
    </cfRule>
  </conditionalFormatting>
  <conditionalFormatting sqref="S374">
    <cfRule type="expression" dxfId="13" priority="14" stopIfTrue="1">
      <formula>希望&lt;&gt;0</formula>
    </cfRule>
  </conditionalFormatting>
  <conditionalFormatting sqref="T374:Y374">
    <cfRule type="expression" dxfId="12" priority="13" stopIfTrue="1">
      <formula>AND(S374="○", TRIM(T374)="")</formula>
    </cfRule>
  </conditionalFormatting>
  <conditionalFormatting sqref="S375">
    <cfRule type="expression" dxfId="11" priority="12" stopIfTrue="1">
      <formula>希望&lt;&gt;0</formula>
    </cfRule>
  </conditionalFormatting>
  <conditionalFormatting sqref="T375:Y375">
    <cfRule type="expression" dxfId="10" priority="11" stopIfTrue="1">
      <formula>AND(S375="○", TRIM(T375)="")</formula>
    </cfRule>
  </conditionalFormatting>
  <conditionalFormatting sqref="S376">
    <cfRule type="expression" dxfId="9" priority="10" stopIfTrue="1">
      <formula>希望&lt;&gt;0</formula>
    </cfRule>
  </conditionalFormatting>
  <conditionalFormatting sqref="T376:Y376">
    <cfRule type="expression" dxfId="8" priority="9" stopIfTrue="1">
      <formula>AND(S376="○", TRIM(T376)="")</formula>
    </cfRule>
  </conditionalFormatting>
  <conditionalFormatting sqref="S377">
    <cfRule type="expression" dxfId="7" priority="8" stopIfTrue="1">
      <formula>希望&lt;&gt;0</formula>
    </cfRule>
  </conditionalFormatting>
  <conditionalFormatting sqref="T377:Y377">
    <cfRule type="expression" dxfId="6" priority="7" stopIfTrue="1">
      <formula>AND(S377="○", TRIM(T377)="")</formula>
    </cfRule>
  </conditionalFormatting>
  <conditionalFormatting sqref="S378">
    <cfRule type="expression" dxfId="5" priority="6" stopIfTrue="1">
      <formula>希望&lt;&gt;0</formula>
    </cfRule>
  </conditionalFormatting>
  <conditionalFormatting sqref="T378:Y378">
    <cfRule type="expression" dxfId="4" priority="5" stopIfTrue="1">
      <formula>AND(S378="○", TRIM(T378)="")</formula>
    </cfRule>
  </conditionalFormatting>
  <conditionalFormatting sqref="S379">
    <cfRule type="expression" dxfId="3" priority="4" stopIfTrue="1">
      <formula>希望&lt;&gt;0</formula>
    </cfRule>
  </conditionalFormatting>
  <conditionalFormatting sqref="T379:Y379">
    <cfRule type="expression" dxfId="2" priority="3" stopIfTrue="1">
      <formula>AND(S379="○", TRIM(T379)="")</formula>
    </cfRule>
  </conditionalFormatting>
  <conditionalFormatting sqref="S380">
    <cfRule type="expression" dxfId="1" priority="2" stopIfTrue="1">
      <formula>希望&lt;&gt;0</formula>
    </cfRule>
  </conditionalFormatting>
  <conditionalFormatting sqref="T380:Y380">
    <cfRule type="expression" dxfId="0" priority="1" stopIfTrue="1">
      <formula>AND(S380="○", TRIM(T380)="")</formula>
    </cfRule>
  </conditionalFormatting>
  <dataValidations count="10">
    <dataValidation type="whole" imeMode="halfAlpha" allowBlank="1" showInputMessage="1" showErrorMessage="1" error="7桁の数字を入力してください" sqref="I26:M26 I167:M167 I124:M124 I75:M75" xr:uid="{DD50BA9E-F924-4E3A-A033-8A0477340EF0}">
      <formula1>0</formula1>
      <formula2>9999999</formula2>
    </dataValidation>
    <dataValidation errorStyle="warning" imeMode="hiragana" allowBlank="1" showInputMessage="1" showErrorMessage="1" sqref="I28:Y28 G404:Y404 G390:Y394 T281:Y297 I32:Y32 I169:Y169 I163:Y163 I126:Y126 I122:Y122 I118:Y118 I87:Y87 I83:Y83 I81:Y81 I77:Y77 I38:Y38 I34:Y34 T201:Y238 T240:Y279 T345:Y380 T302:Y320 T322:Y343" xr:uid="{B1EFD0F5-31D8-45C2-9830-37B2EE2BD243}"/>
    <dataValidation errorStyle="warning" imeMode="fullKatakana" allowBlank="1" showInputMessage="1" showErrorMessage="1" sqref="I30:Y30 I161:Y161 I120:Y120 I85:Y85 I79:Y79 I36:Y36" xr:uid="{45AC1123-B58C-4CCB-9701-22FFB353DAD5}"/>
    <dataValidation errorStyle="warning" imeMode="halfAlpha" allowBlank="1" showInputMessage="1" showErrorMessage="1" sqref="I40:M40 I175:Y175 I173:M173 I171:M171 I165:M165 I132:Y132 I130:M130 P128 I128:M128 I93:Y93 I91:M91 P89 I89:M89 I44:Y44 I42:M42 P40" xr:uid="{6FF6B280-B755-4E26-8594-4F4140814911}"/>
    <dataValidation type="list" imeMode="halfAlpha" allowBlank="1" showInputMessage="1" showErrorMessage="1" error="リストから選択してください" sqref="I46:M46" xr:uid="{60C50EFF-64BD-430B-BEC0-77C4019EF4AC}">
      <formula1>"一致する,一致しない"</formula1>
    </dataValidation>
    <dataValidation type="list" imeMode="halfAlpha" allowBlank="1" showInputMessage="1" showErrorMessage="1" error="リストから選択してください" sqref="I69:M69 I159:M159" xr:uid="{FFE8BF03-9EBD-43FD-B8A0-4244E3D07FEA}">
      <formula1>"しない,する"</formula1>
    </dataValidation>
    <dataValidation type="whole" imeMode="halfAlpha" allowBlank="1" showInputMessage="1" showErrorMessage="1" error="有効な数字を入力してください" sqref="I183:M183 I189:M189" xr:uid="{5C3FF765-18DD-4965-8C59-81C5C0624378}">
      <formula1>0</formula1>
      <formula2>9999999999</formula2>
    </dataValidation>
    <dataValidation type="whole" imeMode="halfAlpha" allowBlank="1" showInputMessage="1" showErrorMessage="1" error="有効な数字を入力してください。10兆円以上になる場合は、9,999,999,999と入力してください" sqref="I185:M185 I187:M187" xr:uid="{18DB67C7-71C2-417C-864F-95B0C6BD5C0A}">
      <formula1>-9999999999</formula1>
      <formula2>9999999999</formula2>
    </dataValidation>
    <dataValidation type="list" imeMode="halfAlpha" allowBlank="1" showInputMessage="1" showErrorMessage="1" error="リストから選択してください" sqref="S281:S297 S201:S238 S240:S279 S345:S380 S302:S320 S322:S343" xr:uid="{A892B048-DD37-4A64-8151-6EC90E65DB58}">
      <formula1>"○,　"</formula1>
    </dataValidation>
    <dataValidation type="list" imeMode="halfAlpha" allowBlank="1" showInputMessage="1" showErrorMessage="1" error="リストから選択してください" sqref="D390:F394" xr:uid="{F3BAB3F2-7D77-428D-965D-3D73C25E44E1}">
      <formula1>"許可,認可,登録,免許,特許等,　"</formula1>
    </dataValidation>
  </dataValidations>
  <pageMargins left="0.19685039370078741" right="0.19685039370078741" top="0.39370078740157483" bottom="0.19685039370078741" header="0.19685039370078741" footer="0.19685039370078741"/>
  <pageSetup paperSize="9" scale="55" fitToHeight="0" orientation="portrait" r:id="rId1"/>
  <headerFooter>
    <oddHeader>&amp;R&amp;8&amp;P/&amp;N</oddHeader>
  </headerFooter>
  <rowBreaks count="8" manualBreakCount="8">
    <brk id="64" min="1" max="27" man="1"/>
    <brk id="154" min="1" max="27" man="1"/>
    <brk id="192" min="1" max="27" man="1"/>
    <brk id="238" min="1" max="27" man="1"/>
    <brk id="279" min="1" max="27" man="1"/>
    <brk id="320" min="1" max="27" man="1"/>
    <brk id="343" min="1" max="27" man="1"/>
    <brk id="383" min="1"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K15"/>
  <sheetViews>
    <sheetView workbookViewId="0"/>
  </sheetViews>
  <sheetFormatPr defaultRowHeight="13.5" x14ac:dyDescent="0.15"/>
  <sheetData>
    <row r="1" spans="1:11" x14ac:dyDescent="0.15">
      <c r="A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1" x14ac:dyDescent="0.15">
      <c r="A2" t="str">
        <f>"@神奈川県@和歌山県@鹿児島県@"</f>
        <v>@神奈川県@和歌山県@鹿児島県@</v>
      </c>
    </row>
    <row r="3" spans="1:11" x14ac:dyDescent="0.15">
      <c r="A3" t="s">
        <v>48</v>
      </c>
    </row>
    <row r="4" spans="1:11" x14ac:dyDescent="0.15">
      <c r="A4" t="s">
        <v>51</v>
      </c>
    </row>
    <row r="6" spans="1:11" x14ac:dyDescent="0.15">
      <c r="A6" s="5"/>
      <c r="B6" s="5"/>
      <c r="C6" s="5"/>
      <c r="D6" s="5"/>
      <c r="E6" s="5"/>
      <c r="F6" s="5"/>
      <c r="G6" s="5"/>
      <c r="H6" s="5"/>
      <c r="I6" s="5"/>
      <c r="J6" s="5"/>
      <c r="K6" s="5"/>
    </row>
    <row r="7" spans="1:11" x14ac:dyDescent="0.15">
      <c r="A7" s="5"/>
      <c r="B7" s="5"/>
      <c r="C7" s="5"/>
      <c r="D7" s="5"/>
      <c r="E7" s="5"/>
      <c r="F7" s="5"/>
      <c r="G7" s="5"/>
      <c r="H7" s="5"/>
      <c r="I7" s="5"/>
      <c r="J7" s="5"/>
      <c r="K7" s="5"/>
    </row>
    <row r="8" spans="1:11" x14ac:dyDescent="0.15">
      <c r="A8" s="5"/>
      <c r="B8" s="5"/>
      <c r="C8" s="5"/>
      <c r="D8" s="5"/>
      <c r="E8" s="5"/>
      <c r="F8" s="5"/>
      <c r="G8" s="5"/>
      <c r="H8" s="5"/>
      <c r="I8" s="5"/>
      <c r="J8" s="5"/>
      <c r="K8" s="5"/>
    </row>
    <row r="9" spans="1:11" x14ac:dyDescent="0.15">
      <c r="A9" s="5"/>
      <c r="B9" s="5"/>
      <c r="C9" s="5"/>
      <c r="D9" s="5"/>
      <c r="E9" s="5"/>
      <c r="F9" s="5"/>
      <c r="G9" s="5"/>
      <c r="H9" s="5"/>
      <c r="I9" s="5"/>
      <c r="J9" s="5"/>
      <c r="K9" s="5"/>
    </row>
    <row r="10" spans="1:11" x14ac:dyDescent="0.15">
      <c r="A10" s="5"/>
      <c r="B10" s="5"/>
      <c r="C10" s="5"/>
      <c r="D10" s="5"/>
      <c r="E10" s="5"/>
      <c r="F10" s="5"/>
      <c r="G10" s="5"/>
      <c r="H10" s="5"/>
      <c r="I10" s="5"/>
      <c r="J10" s="5"/>
      <c r="K10" s="5"/>
    </row>
    <row r="11" spans="1:11" x14ac:dyDescent="0.15">
      <c r="A11" s="5"/>
      <c r="B11" s="5"/>
      <c r="C11" s="5"/>
      <c r="D11" s="5"/>
      <c r="E11" s="5"/>
      <c r="F11" s="5"/>
      <c r="G11" s="5"/>
      <c r="H11" s="5"/>
      <c r="I11" s="5"/>
      <c r="J11" s="5"/>
      <c r="K11" s="5"/>
    </row>
    <row r="12" spans="1:11" x14ac:dyDescent="0.15">
      <c r="A12" s="5"/>
      <c r="B12" s="5"/>
      <c r="C12" s="5"/>
      <c r="D12" s="5"/>
      <c r="E12" s="5"/>
      <c r="F12" s="5"/>
      <c r="G12" s="5"/>
      <c r="H12" s="5"/>
      <c r="I12" s="5"/>
      <c r="J12" s="5"/>
      <c r="K12" s="5"/>
    </row>
    <row r="13" spans="1:11" x14ac:dyDescent="0.15">
      <c r="A13" s="5"/>
      <c r="B13" s="5"/>
      <c r="C13" s="5"/>
      <c r="D13" s="5"/>
      <c r="E13" s="5"/>
      <c r="F13" s="5"/>
      <c r="G13" s="5"/>
      <c r="H13" s="5"/>
      <c r="I13" s="5"/>
      <c r="J13" s="5"/>
      <c r="K13" s="5"/>
    </row>
    <row r="14" spans="1:11" x14ac:dyDescent="0.15">
      <c r="A14" s="5"/>
      <c r="B14" s="5"/>
      <c r="C14" s="5"/>
      <c r="D14" s="5"/>
      <c r="E14" s="5"/>
      <c r="F14" s="5"/>
      <c r="G14" s="5"/>
      <c r="H14" s="5"/>
      <c r="I14" s="5"/>
      <c r="J14" s="5"/>
      <c r="K14" s="5"/>
    </row>
    <row r="15" spans="1:11" x14ac:dyDescent="0.15">
      <c r="A15" s="5"/>
      <c r="B15" s="5"/>
      <c r="C15" s="5"/>
      <c r="D15" s="5"/>
      <c r="E15" s="5"/>
      <c r="F15" s="5"/>
      <c r="G15" s="5"/>
      <c r="H15" s="5"/>
      <c r="I15" s="5"/>
      <c r="J15" s="5"/>
      <c r="K15" s="5"/>
    </row>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入力シート</vt:lpstr>
      <vt:lpstr>settings</vt:lpstr>
      <vt:lpstr>入力シート!Print_Area</vt:lpstr>
      <vt:lpstr>入力シート!Print_Titles</vt:lpstr>
      <vt:lpstr>希望</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榎本　良一</cp:lastModifiedBy>
  <cp:lastPrinted>2022-12-13T00:05:42Z</cp:lastPrinted>
  <dcterms:created xsi:type="dcterms:W3CDTF">2018-07-20T07:50:20Z</dcterms:created>
  <dcterms:modified xsi:type="dcterms:W3CDTF">2022-12-19T02:19:50Z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3a4e7fa2-52cc-43db-ad33-0160453b7577</vt:lpwstr>
  </property>
</Properties>
</file>