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1. 戸籍・窓口係\人口統計関係\地区・行政区別人口世帯数\年度別\"/>
    </mc:Choice>
  </mc:AlternateContent>
  <bookViews>
    <workbookView xWindow="0" yWindow="0" windowWidth="11595" windowHeight="7545" firstSheet="1" activeTab="2"/>
  </bookViews>
  <sheets>
    <sheet name="H30.4月末" sheetId="3" r:id="rId1"/>
    <sheet name="H30.5月末 " sheetId="4" r:id="rId2"/>
    <sheet name="H30.6月末  " sheetId="5" r:id="rId3"/>
    <sheet name="H30.7月末 " sheetId="6" r:id="rId4"/>
    <sheet name="H30.8月末 " sheetId="8" r:id="rId5"/>
    <sheet name="H30.9月" sheetId="9" r:id="rId6"/>
    <sheet name="H30.10月" sheetId="10" r:id="rId7"/>
    <sheet name="H30.11月 " sheetId="11" r:id="rId8"/>
    <sheet name="H30.12月" sheetId="12" r:id="rId9"/>
    <sheet name="H31.1月 " sheetId="13" r:id="rId10"/>
    <sheet name="H31.2月" sheetId="14" r:id="rId11"/>
    <sheet name="H31.3月" sheetId="15" r:id="rId12"/>
    <sheet name="集計（異動人数）" sheetId="7" r:id="rId13"/>
    <sheet name="Sheet1 (2)" sheetId="2" r:id="rId14"/>
    <sheet name="Sheet1" sheetId="1" r:id="rId15"/>
  </sheets>
  <definedNames>
    <definedName name="_xlnm.Print_Titles" localSheetId="6">'H30.10月'!$1:$3</definedName>
    <definedName name="_xlnm.Print_Titles" localSheetId="7">'H30.11月 '!$1:$3</definedName>
    <definedName name="_xlnm.Print_Titles" localSheetId="8">'H30.12月'!$1:$3</definedName>
    <definedName name="_xlnm.Print_Titles" localSheetId="0">'H30.4月末'!$1:$3</definedName>
    <definedName name="_xlnm.Print_Titles" localSheetId="1">'H30.5月末 '!$1:$3</definedName>
    <definedName name="_xlnm.Print_Titles" localSheetId="2">'H30.6月末  '!$1:$3</definedName>
    <definedName name="_xlnm.Print_Titles" localSheetId="3">'H30.7月末 '!$1:$3</definedName>
    <definedName name="_xlnm.Print_Titles" localSheetId="4">'H30.8月末 '!$1:$3</definedName>
    <definedName name="_xlnm.Print_Titles" localSheetId="5">'H30.9月'!$1:$3</definedName>
    <definedName name="_xlnm.Print_Titles" localSheetId="9">'H31.1月 '!$1:$3</definedName>
    <definedName name="_xlnm.Print_Titles" localSheetId="10">'H31.2月'!$1:$3</definedName>
    <definedName name="_xlnm.Print_Titles" localSheetId="11">'H31.3月'!$1:$3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4" i="14" l="1"/>
  <c r="E3" i="7" s="1"/>
  <c r="E4" i="7"/>
  <c r="D8" i="7" l="1"/>
  <c r="E8" i="7"/>
  <c r="C8" i="7"/>
  <c r="D7" i="7"/>
  <c r="E7" i="7"/>
  <c r="C7" i="7"/>
  <c r="D6" i="7"/>
  <c r="E6" i="7"/>
  <c r="C6" i="7"/>
  <c r="D5" i="7"/>
  <c r="E5" i="7"/>
  <c r="C5" i="7"/>
  <c r="D4" i="7"/>
  <c r="C4" i="7"/>
  <c r="D3" i="7"/>
  <c r="C3" i="7"/>
  <c r="J151" i="15" l="1"/>
  <c r="K151" i="15"/>
  <c r="L151" i="15"/>
  <c r="I151" i="15"/>
  <c r="C82" i="15"/>
  <c r="D82" i="15"/>
  <c r="E82" i="15"/>
  <c r="L154" i="15"/>
  <c r="L169" i="15"/>
  <c r="L167" i="15"/>
  <c r="E167" i="15"/>
  <c r="D167" i="15"/>
  <c r="C167" i="15"/>
  <c r="L166" i="15"/>
  <c r="F166" i="15"/>
  <c r="L165" i="15"/>
  <c r="F165" i="15"/>
  <c r="F167" i="15" s="1"/>
  <c r="L164" i="15"/>
  <c r="E164" i="15"/>
  <c r="D164" i="15"/>
  <c r="C164" i="15"/>
  <c r="L163" i="15"/>
  <c r="F163" i="15"/>
  <c r="L162" i="15"/>
  <c r="F162" i="15"/>
  <c r="F161" i="15"/>
  <c r="F160" i="15"/>
  <c r="L159" i="15"/>
  <c r="F159" i="15"/>
  <c r="L158" i="15"/>
  <c r="F158" i="15"/>
  <c r="L157" i="15"/>
  <c r="E157" i="15"/>
  <c r="D157" i="15"/>
  <c r="C157" i="15"/>
  <c r="L156" i="15"/>
  <c r="F156" i="15"/>
  <c r="L155" i="15"/>
  <c r="F155" i="15"/>
  <c r="F154" i="15"/>
  <c r="F153" i="15"/>
  <c r="F152" i="15"/>
  <c r="F151" i="15"/>
  <c r="F150" i="15"/>
  <c r="F149" i="15"/>
  <c r="F148" i="15"/>
  <c r="F147" i="15"/>
  <c r="K146" i="15"/>
  <c r="J146" i="15"/>
  <c r="I146" i="15"/>
  <c r="F146" i="15"/>
  <c r="L145" i="15"/>
  <c r="F145" i="15"/>
  <c r="L144" i="15"/>
  <c r="F144" i="15"/>
  <c r="L143" i="15"/>
  <c r="F143" i="15"/>
  <c r="L142" i="15"/>
  <c r="F142" i="15"/>
  <c r="L141" i="15"/>
  <c r="F141" i="15"/>
  <c r="K140" i="15"/>
  <c r="J140" i="15"/>
  <c r="I140" i="15"/>
  <c r="F140" i="15"/>
  <c r="L139" i="15"/>
  <c r="E139" i="15"/>
  <c r="D139" i="15"/>
  <c r="C139" i="15"/>
  <c r="L138" i="15"/>
  <c r="F138" i="15"/>
  <c r="L137" i="15"/>
  <c r="F137" i="15"/>
  <c r="L136" i="15"/>
  <c r="F136" i="15"/>
  <c r="L135" i="15"/>
  <c r="F135" i="15"/>
  <c r="L134" i="15"/>
  <c r="F134" i="15"/>
  <c r="L133" i="15"/>
  <c r="F133" i="15"/>
  <c r="L132" i="15"/>
  <c r="F132" i="15"/>
  <c r="L131" i="15"/>
  <c r="F131" i="15"/>
  <c r="L130" i="15"/>
  <c r="F130" i="15"/>
  <c r="L129" i="15"/>
  <c r="F129" i="15"/>
  <c r="L128" i="15"/>
  <c r="F128" i="15"/>
  <c r="L127" i="15"/>
  <c r="F127" i="15"/>
  <c r="L126" i="15"/>
  <c r="F126" i="15"/>
  <c r="L125" i="15"/>
  <c r="K125" i="15"/>
  <c r="J125" i="15"/>
  <c r="I125" i="15"/>
  <c r="F125" i="15"/>
  <c r="L124" i="15"/>
  <c r="F124" i="15"/>
  <c r="L123" i="15"/>
  <c r="F123" i="15"/>
  <c r="L122" i="15"/>
  <c r="F122" i="15"/>
  <c r="L121" i="15"/>
  <c r="F121" i="15"/>
  <c r="L120" i="15"/>
  <c r="F120" i="15"/>
  <c r="L119" i="15"/>
  <c r="F119" i="15"/>
  <c r="L118" i="15"/>
  <c r="F118" i="15"/>
  <c r="L117" i="15"/>
  <c r="F117" i="15"/>
  <c r="L116" i="15"/>
  <c r="E114" i="15"/>
  <c r="D114" i="15"/>
  <c r="C114" i="15"/>
  <c r="F113" i="15"/>
  <c r="F112" i="15"/>
  <c r="F111" i="15"/>
  <c r="E110" i="15"/>
  <c r="D110" i="15"/>
  <c r="C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E93" i="15"/>
  <c r="D93" i="15"/>
  <c r="C93" i="15"/>
  <c r="F92" i="15"/>
  <c r="F91" i="15"/>
  <c r="F90" i="15"/>
  <c r="F89" i="15"/>
  <c r="F88" i="15"/>
  <c r="F87" i="15"/>
  <c r="F86" i="15"/>
  <c r="F85" i="15"/>
  <c r="F84" i="15"/>
  <c r="F83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E69" i="15"/>
  <c r="D69" i="15"/>
  <c r="C69" i="15"/>
  <c r="F68" i="15"/>
  <c r="F67" i="15"/>
  <c r="K66" i="15"/>
  <c r="J66" i="15"/>
  <c r="I66" i="15"/>
  <c r="F66" i="15"/>
  <c r="L65" i="15"/>
  <c r="F65" i="15"/>
  <c r="L64" i="15"/>
  <c r="F64" i="15"/>
  <c r="L63" i="15"/>
  <c r="F63" i="15"/>
  <c r="L62" i="15"/>
  <c r="F62" i="15"/>
  <c r="L61" i="15"/>
  <c r="F61" i="15"/>
  <c r="L60" i="15"/>
  <c r="E54" i="15"/>
  <c r="D54" i="15"/>
  <c r="C54" i="15"/>
  <c r="F53" i="15"/>
  <c r="F52" i="15"/>
  <c r="F51" i="15"/>
  <c r="F50" i="15"/>
  <c r="F49" i="15"/>
  <c r="F48" i="15"/>
  <c r="F47" i="15"/>
  <c r="E46" i="15"/>
  <c r="D46" i="15"/>
  <c r="C46" i="15"/>
  <c r="F45" i="15"/>
  <c r="F44" i="15"/>
  <c r="F43" i="15"/>
  <c r="F42" i="15"/>
  <c r="F41" i="15"/>
  <c r="F40" i="15"/>
  <c r="F39" i="15"/>
  <c r="K38" i="15"/>
  <c r="J38" i="15"/>
  <c r="I38" i="15"/>
  <c r="F38" i="15"/>
  <c r="L37" i="15"/>
  <c r="F37" i="15"/>
  <c r="L36" i="15"/>
  <c r="F36" i="15"/>
  <c r="L35" i="15"/>
  <c r="F35" i="15"/>
  <c r="L34" i="15"/>
  <c r="F34" i="15"/>
  <c r="L33" i="15"/>
  <c r="F33" i="15"/>
  <c r="L32" i="15"/>
  <c r="L31" i="15"/>
  <c r="K30" i="15"/>
  <c r="J30" i="15"/>
  <c r="I30" i="15"/>
  <c r="L29" i="15"/>
  <c r="E29" i="15"/>
  <c r="D29" i="15"/>
  <c r="C29" i="15"/>
  <c r="L28" i="15"/>
  <c r="F28" i="15"/>
  <c r="L27" i="15"/>
  <c r="F27" i="15"/>
  <c r="L26" i="15"/>
  <c r="F26" i="15"/>
  <c r="L25" i="15"/>
  <c r="F25" i="15"/>
  <c r="L24" i="15"/>
  <c r="F24" i="15"/>
  <c r="K23" i="15"/>
  <c r="J23" i="15"/>
  <c r="I23" i="15"/>
  <c r="F23" i="15"/>
  <c r="F29" i="15" s="1"/>
  <c r="L22" i="15"/>
  <c r="E22" i="15"/>
  <c r="E30" i="15" s="1"/>
  <c r="D22" i="15"/>
  <c r="C22" i="15"/>
  <c r="C30" i="15" s="1"/>
  <c r="L21" i="15"/>
  <c r="F21" i="15"/>
  <c r="L20" i="15"/>
  <c r="F20" i="15"/>
  <c r="L19" i="15"/>
  <c r="F19" i="15"/>
  <c r="L18" i="15"/>
  <c r="F18" i="15"/>
  <c r="L17" i="15"/>
  <c r="F17" i="15"/>
  <c r="L16" i="15"/>
  <c r="F16" i="15"/>
  <c r="L15" i="15"/>
  <c r="F15" i="15"/>
  <c r="L14" i="15"/>
  <c r="F14" i="15"/>
  <c r="L13" i="15"/>
  <c r="F13" i="15"/>
  <c r="L12" i="15"/>
  <c r="F12" i="15"/>
  <c r="L11" i="15"/>
  <c r="F11" i="15"/>
  <c r="K10" i="15"/>
  <c r="J10" i="15"/>
  <c r="I10" i="15"/>
  <c r="F10" i="15"/>
  <c r="L9" i="15"/>
  <c r="F9" i="15"/>
  <c r="L8" i="15"/>
  <c r="F8" i="15"/>
  <c r="L7" i="15"/>
  <c r="F7" i="15"/>
  <c r="L6" i="15"/>
  <c r="F6" i="15"/>
  <c r="L5" i="15"/>
  <c r="F5" i="15"/>
  <c r="L4" i="15"/>
  <c r="F164" i="15" l="1"/>
  <c r="F110" i="15"/>
  <c r="F82" i="15"/>
  <c r="L30" i="15"/>
  <c r="L10" i="15"/>
  <c r="K39" i="15"/>
  <c r="L146" i="15"/>
  <c r="L140" i="15"/>
  <c r="I147" i="15"/>
  <c r="F157" i="15"/>
  <c r="J147" i="15"/>
  <c r="K147" i="15"/>
  <c r="F139" i="15"/>
  <c r="L66" i="15"/>
  <c r="K67" i="15"/>
  <c r="F114" i="15"/>
  <c r="F93" i="15"/>
  <c r="F69" i="15"/>
  <c r="I67" i="15"/>
  <c r="I149" i="15" s="1"/>
  <c r="J67" i="15"/>
  <c r="F54" i="15"/>
  <c r="F46" i="15"/>
  <c r="L38" i="15"/>
  <c r="L23" i="15"/>
  <c r="J39" i="15"/>
  <c r="I39" i="15"/>
  <c r="D30" i="15"/>
  <c r="F22" i="15"/>
  <c r="F30" i="15" s="1"/>
  <c r="I164" i="15" s="1"/>
  <c r="D22" i="14"/>
  <c r="E22" i="14"/>
  <c r="C22" i="14"/>
  <c r="L149" i="13"/>
  <c r="C29" i="14"/>
  <c r="C30" i="14" s="1"/>
  <c r="L169" i="14"/>
  <c r="L167" i="14"/>
  <c r="E167" i="14"/>
  <c r="D167" i="14"/>
  <c r="C167" i="14"/>
  <c r="L166" i="14"/>
  <c r="F166" i="14"/>
  <c r="L165" i="14"/>
  <c r="F165" i="14"/>
  <c r="L164" i="14"/>
  <c r="E164" i="14"/>
  <c r="D164" i="14"/>
  <c r="C164" i="14"/>
  <c r="L163" i="14"/>
  <c r="F163" i="14"/>
  <c r="L162" i="14"/>
  <c r="F162" i="14"/>
  <c r="F161" i="14"/>
  <c r="F160" i="14"/>
  <c r="L159" i="14"/>
  <c r="F159" i="14"/>
  <c r="L158" i="14"/>
  <c r="F158" i="14"/>
  <c r="L157" i="14"/>
  <c r="E157" i="14"/>
  <c r="D157" i="14"/>
  <c r="C157" i="14"/>
  <c r="L156" i="14"/>
  <c r="F156" i="14"/>
  <c r="L155" i="14"/>
  <c r="F155" i="14"/>
  <c r="F154" i="14"/>
  <c r="F153" i="14"/>
  <c r="F152" i="14"/>
  <c r="F151" i="14"/>
  <c r="F150" i="14"/>
  <c r="F149" i="14"/>
  <c r="F148" i="14"/>
  <c r="F147" i="14"/>
  <c r="K146" i="14"/>
  <c r="J146" i="14"/>
  <c r="I146" i="14"/>
  <c r="F146" i="14"/>
  <c r="L145" i="14"/>
  <c r="F145" i="14"/>
  <c r="L144" i="14"/>
  <c r="F144" i="14"/>
  <c r="L143" i="14"/>
  <c r="F143" i="14"/>
  <c r="L142" i="14"/>
  <c r="F142" i="14"/>
  <c r="L141" i="14"/>
  <c r="F141" i="14"/>
  <c r="K140" i="14"/>
  <c r="J140" i="14"/>
  <c r="I140" i="14"/>
  <c r="F140" i="14"/>
  <c r="L139" i="14"/>
  <c r="E139" i="14"/>
  <c r="D139" i="14"/>
  <c r="C139" i="14"/>
  <c r="L138" i="14"/>
  <c r="F138" i="14"/>
  <c r="L137" i="14"/>
  <c r="F137" i="14"/>
  <c r="L136" i="14"/>
  <c r="F136" i="14"/>
  <c r="L135" i="14"/>
  <c r="F135" i="14"/>
  <c r="L134" i="14"/>
  <c r="F134" i="14"/>
  <c r="L133" i="14"/>
  <c r="F133" i="14"/>
  <c r="L132" i="14"/>
  <c r="F132" i="14"/>
  <c r="L131" i="14"/>
  <c r="F131" i="14"/>
  <c r="L130" i="14"/>
  <c r="F130" i="14"/>
  <c r="L129" i="14"/>
  <c r="F129" i="14"/>
  <c r="L128" i="14"/>
  <c r="F128" i="14"/>
  <c r="L127" i="14"/>
  <c r="F127" i="14"/>
  <c r="L126" i="14"/>
  <c r="F126" i="14"/>
  <c r="K125" i="14"/>
  <c r="J125" i="14"/>
  <c r="I125" i="14"/>
  <c r="F125" i="14"/>
  <c r="L124" i="14"/>
  <c r="F124" i="14"/>
  <c r="L123" i="14"/>
  <c r="F123" i="14"/>
  <c r="L122" i="14"/>
  <c r="F122" i="14"/>
  <c r="L121" i="14"/>
  <c r="F121" i="14"/>
  <c r="L120" i="14"/>
  <c r="F120" i="14"/>
  <c r="L119" i="14"/>
  <c r="F119" i="14"/>
  <c r="L118" i="14"/>
  <c r="F118" i="14"/>
  <c r="L117" i="14"/>
  <c r="F117" i="14"/>
  <c r="L116" i="14"/>
  <c r="L125" i="14" s="1"/>
  <c r="E114" i="14"/>
  <c r="D114" i="14"/>
  <c r="C114" i="14"/>
  <c r="F113" i="14"/>
  <c r="F112" i="14"/>
  <c r="F111" i="14"/>
  <c r="E110" i="14"/>
  <c r="D110" i="14"/>
  <c r="C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E93" i="14"/>
  <c r="D93" i="14"/>
  <c r="C93" i="14"/>
  <c r="F92" i="14"/>
  <c r="F91" i="14"/>
  <c r="F90" i="14"/>
  <c r="F89" i="14"/>
  <c r="F88" i="14"/>
  <c r="F87" i="14"/>
  <c r="F86" i="14"/>
  <c r="F85" i="14"/>
  <c r="F84" i="14"/>
  <c r="F83" i="14"/>
  <c r="E82" i="14"/>
  <c r="D82" i="14"/>
  <c r="C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E69" i="14"/>
  <c r="D69" i="14"/>
  <c r="C69" i="14"/>
  <c r="F68" i="14"/>
  <c r="F67" i="14"/>
  <c r="K66" i="14"/>
  <c r="J66" i="14"/>
  <c r="I66" i="14"/>
  <c r="F66" i="14"/>
  <c r="L65" i="14"/>
  <c r="F65" i="14"/>
  <c r="L64" i="14"/>
  <c r="F64" i="14"/>
  <c r="L63" i="14"/>
  <c r="F63" i="14"/>
  <c r="L62" i="14"/>
  <c r="F62" i="14"/>
  <c r="L61" i="14"/>
  <c r="F61" i="14"/>
  <c r="L60" i="14"/>
  <c r="L66" i="14" s="1"/>
  <c r="E54" i="14"/>
  <c r="D54" i="14"/>
  <c r="C54" i="14"/>
  <c r="F53" i="14"/>
  <c r="F52" i="14"/>
  <c r="F51" i="14"/>
  <c r="F50" i="14"/>
  <c r="F49" i="14"/>
  <c r="F48" i="14"/>
  <c r="F47" i="14"/>
  <c r="E46" i="14"/>
  <c r="D46" i="14"/>
  <c r="C46" i="14"/>
  <c r="F45" i="14"/>
  <c r="F44" i="14"/>
  <c r="F43" i="14"/>
  <c r="F42" i="14"/>
  <c r="F41" i="14"/>
  <c r="F40" i="14"/>
  <c r="F39" i="14"/>
  <c r="K38" i="14"/>
  <c r="J38" i="14"/>
  <c r="I38" i="14"/>
  <c r="F38" i="14"/>
  <c r="L37" i="14"/>
  <c r="F37" i="14"/>
  <c r="L36" i="14"/>
  <c r="F36" i="14"/>
  <c r="L35" i="14"/>
  <c r="F35" i="14"/>
  <c r="L34" i="14"/>
  <c r="F34" i="14"/>
  <c r="L33" i="14"/>
  <c r="F33" i="14"/>
  <c r="L32" i="14"/>
  <c r="L31" i="14"/>
  <c r="K30" i="14"/>
  <c r="J30" i="14"/>
  <c r="I30" i="14"/>
  <c r="L29" i="14"/>
  <c r="E29" i="14"/>
  <c r="D29" i="14"/>
  <c r="D30" i="14" s="1"/>
  <c r="L28" i="14"/>
  <c r="F28" i="14"/>
  <c r="L27" i="14"/>
  <c r="F27" i="14"/>
  <c r="L26" i="14"/>
  <c r="F26" i="14"/>
  <c r="L25" i="14"/>
  <c r="F25" i="14"/>
  <c r="L24" i="14"/>
  <c r="F24" i="14"/>
  <c r="K23" i="14"/>
  <c r="J23" i="14"/>
  <c r="I23" i="14"/>
  <c r="F23" i="14"/>
  <c r="L22" i="14"/>
  <c r="L21" i="14"/>
  <c r="F21" i="14"/>
  <c r="L20" i="14"/>
  <c r="F20" i="14"/>
  <c r="L19" i="14"/>
  <c r="F19" i="14"/>
  <c r="L18" i="14"/>
  <c r="F18" i="14"/>
  <c r="L17" i="14"/>
  <c r="F17" i="14"/>
  <c r="L16" i="14"/>
  <c r="F16" i="14"/>
  <c r="L15" i="14"/>
  <c r="F15" i="14"/>
  <c r="L14" i="14"/>
  <c r="F14" i="14"/>
  <c r="L13" i="14"/>
  <c r="F13" i="14"/>
  <c r="L12" i="14"/>
  <c r="F12" i="14"/>
  <c r="L11" i="14"/>
  <c r="F11" i="14"/>
  <c r="K10" i="14"/>
  <c r="J10" i="14"/>
  <c r="J39" i="14" s="1"/>
  <c r="I10" i="14"/>
  <c r="F10" i="14"/>
  <c r="L9" i="14"/>
  <c r="F9" i="14"/>
  <c r="L8" i="14"/>
  <c r="F8" i="14"/>
  <c r="L7" i="14"/>
  <c r="F7" i="14"/>
  <c r="L6" i="14"/>
  <c r="F6" i="14"/>
  <c r="L5" i="14"/>
  <c r="F5" i="14"/>
  <c r="L4" i="14"/>
  <c r="L147" i="15" l="1"/>
  <c r="I167" i="15" s="1"/>
  <c r="L39" i="15"/>
  <c r="I165" i="15" s="1"/>
  <c r="K149" i="15"/>
  <c r="L67" i="15"/>
  <c r="I166" i="15" s="1"/>
  <c r="J149" i="15"/>
  <c r="F29" i="14"/>
  <c r="F22" i="14"/>
  <c r="F30" i="14" s="1"/>
  <c r="I164" i="14" s="1"/>
  <c r="F157" i="14"/>
  <c r="F110" i="14"/>
  <c r="F93" i="14"/>
  <c r="L10" i="14"/>
  <c r="F167" i="14"/>
  <c r="F164" i="14"/>
  <c r="L146" i="14"/>
  <c r="L140" i="14"/>
  <c r="K147" i="14"/>
  <c r="J147" i="14"/>
  <c r="I147" i="14"/>
  <c r="F139" i="14"/>
  <c r="F114" i="14"/>
  <c r="K67" i="14"/>
  <c r="F82" i="14"/>
  <c r="F69" i="14"/>
  <c r="I67" i="14"/>
  <c r="J67" i="14"/>
  <c r="J149" i="14" s="1"/>
  <c r="F54" i="14"/>
  <c r="F46" i="14"/>
  <c r="L38" i="14"/>
  <c r="K39" i="14"/>
  <c r="L30" i="14"/>
  <c r="L23" i="14"/>
  <c r="I39" i="14"/>
  <c r="E30" i="14"/>
  <c r="L169" i="13"/>
  <c r="L167" i="13"/>
  <c r="E167" i="13"/>
  <c r="D167" i="13"/>
  <c r="C167" i="13"/>
  <c r="L166" i="13"/>
  <c r="F166" i="13"/>
  <c r="L165" i="13"/>
  <c r="F165" i="13"/>
  <c r="L164" i="13"/>
  <c r="E164" i="13"/>
  <c r="D164" i="13"/>
  <c r="C164" i="13"/>
  <c r="L163" i="13"/>
  <c r="F163" i="13"/>
  <c r="L162" i="13"/>
  <c r="F162" i="13"/>
  <c r="F161" i="13"/>
  <c r="F160" i="13"/>
  <c r="L159" i="13"/>
  <c r="F159" i="13"/>
  <c r="L158" i="13"/>
  <c r="F158" i="13"/>
  <c r="L157" i="13"/>
  <c r="E157" i="13"/>
  <c r="D157" i="13"/>
  <c r="C157" i="13"/>
  <c r="L156" i="13"/>
  <c r="F156" i="13"/>
  <c r="L155" i="13"/>
  <c r="F155" i="13"/>
  <c r="L154" i="13"/>
  <c r="F154" i="13"/>
  <c r="F153" i="13"/>
  <c r="F152" i="13"/>
  <c r="F151" i="13"/>
  <c r="F150" i="13"/>
  <c r="F149" i="13"/>
  <c r="F148" i="13"/>
  <c r="F147" i="13"/>
  <c r="K146" i="13"/>
  <c r="J146" i="13"/>
  <c r="I146" i="13"/>
  <c r="F146" i="13"/>
  <c r="L145" i="13"/>
  <c r="F145" i="13"/>
  <c r="L144" i="13"/>
  <c r="F144" i="13"/>
  <c r="L143" i="13"/>
  <c r="F143" i="13"/>
  <c r="L142" i="13"/>
  <c r="F142" i="13"/>
  <c r="L141" i="13"/>
  <c r="F141" i="13"/>
  <c r="K140" i="13"/>
  <c r="J140" i="13"/>
  <c r="I140" i="13"/>
  <c r="F140" i="13"/>
  <c r="L139" i="13"/>
  <c r="E139" i="13"/>
  <c r="D139" i="13"/>
  <c r="C139" i="13"/>
  <c r="L138" i="13"/>
  <c r="F138" i="13"/>
  <c r="L137" i="13"/>
  <c r="F137" i="13"/>
  <c r="L136" i="13"/>
  <c r="F136" i="13"/>
  <c r="L135" i="13"/>
  <c r="F135" i="13"/>
  <c r="L134" i="13"/>
  <c r="F134" i="13"/>
  <c r="L133" i="13"/>
  <c r="F133" i="13"/>
  <c r="L132" i="13"/>
  <c r="F132" i="13"/>
  <c r="L131" i="13"/>
  <c r="F131" i="13"/>
  <c r="L130" i="13"/>
  <c r="F130" i="13"/>
  <c r="L129" i="13"/>
  <c r="F129" i="13"/>
  <c r="L128" i="13"/>
  <c r="F128" i="13"/>
  <c r="L127" i="13"/>
  <c r="F127" i="13"/>
  <c r="L126" i="13"/>
  <c r="F126" i="13"/>
  <c r="K125" i="13"/>
  <c r="J125" i="13"/>
  <c r="I125" i="13"/>
  <c r="F125" i="13"/>
  <c r="L124" i="13"/>
  <c r="F124" i="13"/>
  <c r="L123" i="13"/>
  <c r="F123" i="13"/>
  <c r="L122" i="13"/>
  <c r="F122" i="13"/>
  <c r="L121" i="13"/>
  <c r="F121" i="13"/>
  <c r="L120" i="13"/>
  <c r="F120" i="13"/>
  <c r="L119" i="13"/>
  <c r="F119" i="13"/>
  <c r="L118" i="13"/>
  <c r="F118" i="13"/>
  <c r="L117" i="13"/>
  <c r="F117" i="13"/>
  <c r="L116" i="13"/>
  <c r="E114" i="13"/>
  <c r="D114" i="13"/>
  <c r="C114" i="13"/>
  <c r="F113" i="13"/>
  <c r="F112" i="13"/>
  <c r="F111" i="13"/>
  <c r="E110" i="13"/>
  <c r="D110" i="13"/>
  <c r="C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E93" i="13"/>
  <c r="D93" i="13"/>
  <c r="C93" i="13"/>
  <c r="F92" i="13"/>
  <c r="F91" i="13"/>
  <c r="F90" i="13"/>
  <c r="F89" i="13"/>
  <c r="F88" i="13"/>
  <c r="F87" i="13"/>
  <c r="F86" i="13"/>
  <c r="F85" i="13"/>
  <c r="F84" i="13"/>
  <c r="F83" i="13"/>
  <c r="E82" i="13"/>
  <c r="D82" i="13"/>
  <c r="C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E69" i="13"/>
  <c r="D69" i="13"/>
  <c r="C69" i="13"/>
  <c r="F68" i="13"/>
  <c r="F67" i="13"/>
  <c r="K66" i="13"/>
  <c r="J66" i="13"/>
  <c r="I66" i="13"/>
  <c r="F66" i="13"/>
  <c r="L65" i="13"/>
  <c r="F65" i="13"/>
  <c r="L64" i="13"/>
  <c r="F64" i="13"/>
  <c r="L63" i="13"/>
  <c r="F63" i="13"/>
  <c r="L62" i="13"/>
  <c r="F62" i="13"/>
  <c r="L61" i="13"/>
  <c r="F61" i="13"/>
  <c r="L60" i="13"/>
  <c r="E54" i="13"/>
  <c r="D54" i="13"/>
  <c r="C54" i="13"/>
  <c r="F53" i="13"/>
  <c r="F52" i="13"/>
  <c r="F51" i="13"/>
  <c r="F50" i="13"/>
  <c r="F49" i="13"/>
  <c r="F48" i="13"/>
  <c r="F47" i="13"/>
  <c r="E46" i="13"/>
  <c r="D46" i="13"/>
  <c r="C46" i="13"/>
  <c r="F45" i="13"/>
  <c r="F44" i="13"/>
  <c r="F43" i="13"/>
  <c r="F42" i="13"/>
  <c r="F41" i="13"/>
  <c r="F40" i="13"/>
  <c r="F39" i="13"/>
  <c r="K38" i="13"/>
  <c r="J38" i="13"/>
  <c r="I38" i="13"/>
  <c r="F38" i="13"/>
  <c r="L37" i="13"/>
  <c r="F37" i="13"/>
  <c r="L36" i="13"/>
  <c r="F36" i="13"/>
  <c r="L35" i="13"/>
  <c r="F35" i="13"/>
  <c r="L34" i="13"/>
  <c r="F34" i="13"/>
  <c r="L33" i="13"/>
  <c r="F33" i="13"/>
  <c r="L32" i="13"/>
  <c r="L31" i="13"/>
  <c r="K30" i="13"/>
  <c r="J30" i="13"/>
  <c r="I30" i="13"/>
  <c r="L29" i="13"/>
  <c r="E29" i="13"/>
  <c r="D29" i="13"/>
  <c r="C29" i="13"/>
  <c r="L28" i="13"/>
  <c r="F28" i="13"/>
  <c r="L27" i="13"/>
  <c r="F27" i="13"/>
  <c r="L26" i="13"/>
  <c r="F26" i="13"/>
  <c r="L25" i="13"/>
  <c r="F25" i="13"/>
  <c r="L24" i="13"/>
  <c r="F24" i="13"/>
  <c r="K23" i="13"/>
  <c r="J23" i="13"/>
  <c r="I23" i="13"/>
  <c r="F23" i="13"/>
  <c r="F29" i="13" s="1"/>
  <c r="L22" i="13"/>
  <c r="E22" i="13"/>
  <c r="D22" i="13"/>
  <c r="C22" i="13"/>
  <c r="C30" i="13" s="1"/>
  <c r="L21" i="13"/>
  <c r="F21" i="13"/>
  <c r="L20" i="13"/>
  <c r="F20" i="13"/>
  <c r="L19" i="13"/>
  <c r="F19" i="13"/>
  <c r="L18" i="13"/>
  <c r="F18" i="13"/>
  <c r="L17" i="13"/>
  <c r="F17" i="13"/>
  <c r="L16" i="13"/>
  <c r="F16" i="13"/>
  <c r="L15" i="13"/>
  <c r="F15" i="13"/>
  <c r="L14" i="13"/>
  <c r="F14" i="13"/>
  <c r="L13" i="13"/>
  <c r="F13" i="13"/>
  <c r="L12" i="13"/>
  <c r="F12" i="13"/>
  <c r="L11" i="13"/>
  <c r="F11" i="13"/>
  <c r="K10" i="13"/>
  <c r="J10" i="13"/>
  <c r="I10" i="13"/>
  <c r="F10" i="13"/>
  <c r="L9" i="13"/>
  <c r="F9" i="13"/>
  <c r="L8" i="13"/>
  <c r="F8" i="13"/>
  <c r="L7" i="13"/>
  <c r="F7" i="13"/>
  <c r="L6" i="13"/>
  <c r="F6" i="13"/>
  <c r="L5" i="13"/>
  <c r="F5" i="13"/>
  <c r="F22" i="13" s="1"/>
  <c r="F30" i="13" s="1"/>
  <c r="L4" i="13"/>
  <c r="L149" i="15" l="1"/>
  <c r="I163" i="15" s="1"/>
  <c r="J151" i="14"/>
  <c r="L67" i="14"/>
  <c r="I166" i="14" s="1"/>
  <c r="L147" i="14"/>
  <c r="I167" i="14" s="1"/>
  <c r="K149" i="14"/>
  <c r="K151" i="14" s="1"/>
  <c r="I149" i="14"/>
  <c r="I151" i="14" s="1"/>
  <c r="L39" i="14"/>
  <c r="I165" i="14" s="1"/>
  <c r="I164" i="13"/>
  <c r="L125" i="13"/>
  <c r="F93" i="13"/>
  <c r="K67" i="13"/>
  <c r="L10" i="13"/>
  <c r="J39" i="13"/>
  <c r="F167" i="13"/>
  <c r="F164" i="13"/>
  <c r="L146" i="13"/>
  <c r="L140" i="13"/>
  <c r="J147" i="13"/>
  <c r="I147" i="13"/>
  <c r="K147" i="13"/>
  <c r="F157" i="13"/>
  <c r="F139" i="13"/>
  <c r="F114" i="13"/>
  <c r="F110" i="13"/>
  <c r="F82" i="13"/>
  <c r="L66" i="13"/>
  <c r="J67" i="13"/>
  <c r="F69" i="13"/>
  <c r="I67" i="13"/>
  <c r="F54" i="13"/>
  <c r="F46" i="13"/>
  <c r="L38" i="13"/>
  <c r="L30" i="13"/>
  <c r="K39" i="13"/>
  <c r="L23" i="13"/>
  <c r="I39" i="13"/>
  <c r="D30" i="13"/>
  <c r="E30" i="13"/>
  <c r="L169" i="12"/>
  <c r="L167" i="12"/>
  <c r="E167" i="12"/>
  <c r="D167" i="12"/>
  <c r="C167" i="12"/>
  <c r="L166" i="12"/>
  <c r="F166" i="12"/>
  <c r="L165" i="12"/>
  <c r="F165" i="12"/>
  <c r="L164" i="12"/>
  <c r="E164" i="12"/>
  <c r="D164" i="12"/>
  <c r="C164" i="12"/>
  <c r="L163" i="12"/>
  <c r="F163" i="12"/>
  <c r="L162" i="12"/>
  <c r="F162" i="12"/>
  <c r="F161" i="12"/>
  <c r="F160" i="12"/>
  <c r="L159" i="12"/>
  <c r="F159" i="12"/>
  <c r="L158" i="12"/>
  <c r="F158" i="12"/>
  <c r="L157" i="12"/>
  <c r="E157" i="12"/>
  <c r="D157" i="12"/>
  <c r="C157" i="12"/>
  <c r="L156" i="12"/>
  <c r="F156" i="12"/>
  <c r="L155" i="12"/>
  <c r="F155" i="12"/>
  <c r="L154" i="12"/>
  <c r="F154" i="12"/>
  <c r="F153" i="12"/>
  <c r="F152" i="12"/>
  <c r="F151" i="12"/>
  <c r="F150" i="12"/>
  <c r="F149" i="12"/>
  <c r="F148" i="12"/>
  <c r="F147" i="12"/>
  <c r="K146" i="12"/>
  <c r="J146" i="12"/>
  <c r="I146" i="12"/>
  <c r="F146" i="12"/>
  <c r="L145" i="12"/>
  <c r="F145" i="12"/>
  <c r="L144" i="12"/>
  <c r="F144" i="12"/>
  <c r="L143" i="12"/>
  <c r="F143" i="12"/>
  <c r="L142" i="12"/>
  <c r="F142" i="12"/>
  <c r="L141" i="12"/>
  <c r="F141" i="12"/>
  <c r="K140" i="12"/>
  <c r="J140" i="12"/>
  <c r="I140" i="12"/>
  <c r="F140" i="12"/>
  <c r="L139" i="12"/>
  <c r="E139" i="12"/>
  <c r="D139" i="12"/>
  <c r="C139" i="12"/>
  <c r="L138" i="12"/>
  <c r="F138" i="12"/>
  <c r="L137" i="12"/>
  <c r="F137" i="12"/>
  <c r="L136" i="12"/>
  <c r="F136" i="12"/>
  <c r="L135" i="12"/>
  <c r="F135" i="12"/>
  <c r="L134" i="12"/>
  <c r="F134" i="12"/>
  <c r="L133" i="12"/>
  <c r="F133" i="12"/>
  <c r="L132" i="12"/>
  <c r="F132" i="12"/>
  <c r="L131" i="12"/>
  <c r="F131" i="12"/>
  <c r="L130" i="12"/>
  <c r="F130" i="12"/>
  <c r="L129" i="12"/>
  <c r="F129" i="12"/>
  <c r="L128" i="12"/>
  <c r="F128" i="12"/>
  <c r="L127" i="12"/>
  <c r="F127" i="12"/>
  <c r="L126" i="12"/>
  <c r="F126" i="12"/>
  <c r="K125" i="12"/>
  <c r="J125" i="12"/>
  <c r="I125" i="12"/>
  <c r="F125" i="12"/>
  <c r="L124" i="12"/>
  <c r="F124" i="12"/>
  <c r="L123" i="12"/>
  <c r="F123" i="12"/>
  <c r="L122" i="12"/>
  <c r="F122" i="12"/>
  <c r="L121" i="12"/>
  <c r="F121" i="12"/>
  <c r="L120" i="12"/>
  <c r="F120" i="12"/>
  <c r="L119" i="12"/>
  <c r="F119" i="12"/>
  <c r="L118" i="12"/>
  <c r="F118" i="12"/>
  <c r="L117" i="12"/>
  <c r="F117" i="12"/>
  <c r="L116" i="12"/>
  <c r="L125" i="12" s="1"/>
  <c r="E114" i="12"/>
  <c r="D114" i="12"/>
  <c r="C114" i="12"/>
  <c r="F113" i="12"/>
  <c r="F112" i="12"/>
  <c r="F111" i="12"/>
  <c r="E110" i="12"/>
  <c r="D110" i="12"/>
  <c r="C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E93" i="12"/>
  <c r="D93" i="12"/>
  <c r="C93" i="12"/>
  <c r="F92" i="12"/>
  <c r="F91" i="12"/>
  <c r="F90" i="12"/>
  <c r="F89" i="12"/>
  <c r="F88" i="12"/>
  <c r="F87" i="12"/>
  <c r="F86" i="12"/>
  <c r="F85" i="12"/>
  <c r="F84" i="12"/>
  <c r="F83" i="12"/>
  <c r="E82" i="12"/>
  <c r="D82" i="12"/>
  <c r="C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E69" i="12"/>
  <c r="D69" i="12"/>
  <c r="C69" i="12"/>
  <c r="F68" i="12"/>
  <c r="F67" i="12"/>
  <c r="K66" i="12"/>
  <c r="J66" i="12"/>
  <c r="I66" i="12"/>
  <c r="F66" i="12"/>
  <c r="L65" i="12"/>
  <c r="F65" i="12"/>
  <c r="L64" i="12"/>
  <c r="F64" i="12"/>
  <c r="L63" i="12"/>
  <c r="F63" i="12"/>
  <c r="L62" i="12"/>
  <c r="F62" i="12"/>
  <c r="L61" i="12"/>
  <c r="F61" i="12"/>
  <c r="L60" i="12"/>
  <c r="E54" i="12"/>
  <c r="D54" i="12"/>
  <c r="C54" i="12"/>
  <c r="F53" i="12"/>
  <c r="F52" i="12"/>
  <c r="F51" i="12"/>
  <c r="F50" i="12"/>
  <c r="F49" i="12"/>
  <c r="F48" i="12"/>
  <c r="F54" i="12" s="1"/>
  <c r="F47" i="12"/>
  <c r="E46" i="12"/>
  <c r="D46" i="12"/>
  <c r="C46" i="12"/>
  <c r="F45" i="12"/>
  <c r="F44" i="12"/>
  <c r="F43" i="12"/>
  <c r="F42" i="12"/>
  <c r="F41" i="12"/>
  <c r="F40" i="12"/>
  <c r="F39" i="12"/>
  <c r="K38" i="12"/>
  <c r="J38" i="12"/>
  <c r="I38" i="12"/>
  <c r="F38" i="12"/>
  <c r="L37" i="12"/>
  <c r="F37" i="12"/>
  <c r="L36" i="12"/>
  <c r="F36" i="12"/>
  <c r="L35" i="12"/>
  <c r="F35" i="12"/>
  <c r="L34" i="12"/>
  <c r="F34" i="12"/>
  <c r="L33" i="12"/>
  <c r="F33" i="12"/>
  <c r="L32" i="12"/>
  <c r="L31" i="12"/>
  <c r="K30" i="12"/>
  <c r="J30" i="12"/>
  <c r="I30" i="12"/>
  <c r="L29" i="12"/>
  <c r="E29" i="12"/>
  <c r="D29" i="12"/>
  <c r="C29" i="12"/>
  <c r="L28" i="12"/>
  <c r="F28" i="12"/>
  <c r="L27" i="12"/>
  <c r="F27" i="12"/>
  <c r="L26" i="12"/>
  <c r="F26" i="12"/>
  <c r="L25" i="12"/>
  <c r="F25" i="12"/>
  <c r="L24" i="12"/>
  <c r="F24" i="12"/>
  <c r="K23" i="12"/>
  <c r="J23" i="12"/>
  <c r="I23" i="12"/>
  <c r="F23" i="12"/>
  <c r="L22" i="12"/>
  <c r="E22" i="12"/>
  <c r="D22" i="12"/>
  <c r="C22" i="12"/>
  <c r="L21" i="12"/>
  <c r="F21" i="12"/>
  <c r="L20" i="12"/>
  <c r="F20" i="12"/>
  <c r="L19" i="12"/>
  <c r="F19" i="12"/>
  <c r="L18" i="12"/>
  <c r="F18" i="12"/>
  <c r="L17" i="12"/>
  <c r="F17" i="12"/>
  <c r="L16" i="12"/>
  <c r="F16" i="12"/>
  <c r="L15" i="12"/>
  <c r="F15" i="12"/>
  <c r="L14" i="12"/>
  <c r="F14" i="12"/>
  <c r="L13" i="12"/>
  <c r="F13" i="12"/>
  <c r="L12" i="12"/>
  <c r="F12" i="12"/>
  <c r="L11" i="12"/>
  <c r="F11" i="12"/>
  <c r="K10" i="12"/>
  <c r="J10" i="12"/>
  <c r="I10" i="12"/>
  <c r="F10" i="12"/>
  <c r="L9" i="12"/>
  <c r="F9" i="12"/>
  <c r="L8" i="12"/>
  <c r="F8" i="12"/>
  <c r="L7" i="12"/>
  <c r="F7" i="12"/>
  <c r="L6" i="12"/>
  <c r="F6" i="12"/>
  <c r="L5" i="12"/>
  <c r="F5" i="12"/>
  <c r="L4" i="12"/>
  <c r="I162" i="15" l="1"/>
  <c r="L149" i="14"/>
  <c r="L39" i="13"/>
  <c r="I165" i="13" s="1"/>
  <c r="L147" i="13"/>
  <c r="I167" i="13" s="1"/>
  <c r="I149" i="13"/>
  <c r="I151" i="13" s="1"/>
  <c r="L67" i="13"/>
  <c r="I166" i="13" s="1"/>
  <c r="J149" i="13"/>
  <c r="J151" i="13" s="1"/>
  <c r="K149" i="13"/>
  <c r="K151" i="13" s="1"/>
  <c r="L140" i="12"/>
  <c r="F167" i="12"/>
  <c r="F110" i="12"/>
  <c r="L38" i="12"/>
  <c r="L30" i="12"/>
  <c r="C30" i="12"/>
  <c r="F22" i="12"/>
  <c r="I39" i="12"/>
  <c r="L23" i="12"/>
  <c r="L10" i="12"/>
  <c r="L146" i="12"/>
  <c r="F164" i="12"/>
  <c r="J147" i="12"/>
  <c r="I147" i="12"/>
  <c r="F157" i="12"/>
  <c r="F139" i="12"/>
  <c r="K147" i="12"/>
  <c r="L66" i="12"/>
  <c r="J67" i="12"/>
  <c r="I67" i="12"/>
  <c r="F114" i="12"/>
  <c r="F93" i="12"/>
  <c r="F82" i="12"/>
  <c r="F69" i="12"/>
  <c r="K67" i="12"/>
  <c r="J39" i="12"/>
  <c r="K39" i="12"/>
  <c r="F46" i="12"/>
  <c r="D30" i="12"/>
  <c r="F29" i="12"/>
  <c r="E30" i="12"/>
  <c r="F30" i="11"/>
  <c r="I164" i="10"/>
  <c r="L164" i="11"/>
  <c r="I164" i="11" s="1"/>
  <c r="L169" i="11"/>
  <c r="L167" i="11"/>
  <c r="E167" i="11"/>
  <c r="D167" i="11"/>
  <c r="C167" i="11"/>
  <c r="L166" i="11"/>
  <c r="F166" i="11"/>
  <c r="L165" i="11"/>
  <c r="F165" i="11"/>
  <c r="E164" i="11"/>
  <c r="D164" i="11"/>
  <c r="C164" i="11"/>
  <c r="L163" i="11"/>
  <c r="F163" i="11"/>
  <c r="L162" i="11"/>
  <c r="F162" i="11"/>
  <c r="F161" i="11"/>
  <c r="F160" i="11"/>
  <c r="L159" i="11"/>
  <c r="F159" i="11"/>
  <c r="L158" i="11"/>
  <c r="F158" i="11"/>
  <c r="L157" i="11"/>
  <c r="E157" i="11"/>
  <c r="D157" i="11"/>
  <c r="C157" i="11"/>
  <c r="L156" i="11"/>
  <c r="F156" i="11"/>
  <c r="L155" i="11"/>
  <c r="F155" i="11"/>
  <c r="L154" i="11"/>
  <c r="F154" i="11"/>
  <c r="F153" i="11"/>
  <c r="F152" i="11"/>
  <c r="F151" i="11"/>
  <c r="F150" i="11"/>
  <c r="F149" i="11"/>
  <c r="F148" i="11"/>
  <c r="F147" i="11"/>
  <c r="K146" i="11"/>
  <c r="J146" i="11"/>
  <c r="I146" i="11"/>
  <c r="F146" i="11"/>
  <c r="L145" i="11"/>
  <c r="F145" i="11"/>
  <c r="L144" i="11"/>
  <c r="F144" i="11"/>
  <c r="L143" i="11"/>
  <c r="F143" i="11"/>
  <c r="L142" i="11"/>
  <c r="F142" i="11"/>
  <c r="L141" i="11"/>
  <c r="L146" i="11" s="1"/>
  <c r="F141" i="11"/>
  <c r="K140" i="11"/>
  <c r="J140" i="11"/>
  <c r="I140" i="11"/>
  <c r="F140" i="11"/>
  <c r="L139" i="11"/>
  <c r="E139" i="11"/>
  <c r="D139" i="11"/>
  <c r="C139" i="11"/>
  <c r="L138" i="11"/>
  <c r="F138" i="11"/>
  <c r="L137" i="11"/>
  <c r="F137" i="11"/>
  <c r="L136" i="11"/>
  <c r="F136" i="11"/>
  <c r="L135" i="11"/>
  <c r="F135" i="11"/>
  <c r="L134" i="11"/>
  <c r="F134" i="11"/>
  <c r="L133" i="11"/>
  <c r="F133" i="11"/>
  <c r="L132" i="11"/>
  <c r="F132" i="11"/>
  <c r="L131" i="11"/>
  <c r="F131" i="11"/>
  <c r="L130" i="11"/>
  <c r="F130" i="11"/>
  <c r="L129" i="11"/>
  <c r="F129" i="11"/>
  <c r="L128" i="11"/>
  <c r="F128" i="11"/>
  <c r="L127" i="11"/>
  <c r="F127" i="11"/>
  <c r="L126" i="11"/>
  <c r="F126" i="11"/>
  <c r="K125" i="11"/>
  <c r="J125" i="11"/>
  <c r="I125" i="11"/>
  <c r="F125" i="11"/>
  <c r="L124" i="11"/>
  <c r="F124" i="11"/>
  <c r="L123" i="11"/>
  <c r="F123" i="11"/>
  <c r="L122" i="11"/>
  <c r="F122" i="11"/>
  <c r="L121" i="11"/>
  <c r="F121" i="11"/>
  <c r="L120" i="11"/>
  <c r="F120" i="11"/>
  <c r="L119" i="11"/>
  <c r="F119" i="11"/>
  <c r="L118" i="11"/>
  <c r="F118" i="11"/>
  <c r="L117" i="11"/>
  <c r="L125" i="11" s="1"/>
  <c r="F117" i="11"/>
  <c r="L116" i="11"/>
  <c r="E114" i="11"/>
  <c r="D114" i="11"/>
  <c r="C114" i="11"/>
  <c r="F113" i="11"/>
  <c r="F112" i="11"/>
  <c r="F111" i="11"/>
  <c r="F114" i="11" s="1"/>
  <c r="E110" i="11"/>
  <c r="D110" i="11"/>
  <c r="C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E93" i="11"/>
  <c r="D93" i="11"/>
  <c r="C93" i="11"/>
  <c r="F92" i="11"/>
  <c r="F91" i="11"/>
  <c r="F90" i="11"/>
  <c r="F89" i="11"/>
  <c r="F88" i="11"/>
  <c r="F87" i="11"/>
  <c r="F86" i="11"/>
  <c r="F85" i="11"/>
  <c r="F84" i="11"/>
  <c r="F83" i="11"/>
  <c r="E82" i="11"/>
  <c r="D82" i="11"/>
  <c r="C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E69" i="11"/>
  <c r="D69" i="11"/>
  <c r="C69" i="11"/>
  <c r="F68" i="11"/>
  <c r="F67" i="11"/>
  <c r="K66" i="11"/>
  <c r="J66" i="11"/>
  <c r="I66" i="11"/>
  <c r="F66" i="11"/>
  <c r="L65" i="11"/>
  <c r="F65" i="11"/>
  <c r="L64" i="11"/>
  <c r="F64" i="11"/>
  <c r="L63" i="11"/>
  <c r="F63" i="11"/>
  <c r="L62" i="11"/>
  <c r="F62" i="11"/>
  <c r="L61" i="11"/>
  <c r="F61" i="11"/>
  <c r="L60" i="11"/>
  <c r="L66" i="11" s="1"/>
  <c r="E54" i="11"/>
  <c r="D54" i="11"/>
  <c r="C54" i="11"/>
  <c r="F53" i="11"/>
  <c r="F52" i="11"/>
  <c r="F51" i="11"/>
  <c r="F50" i="11"/>
  <c r="F49" i="11"/>
  <c r="F48" i="11"/>
  <c r="F47" i="11"/>
  <c r="F54" i="11" s="1"/>
  <c r="E46" i="11"/>
  <c r="D46" i="11"/>
  <c r="C46" i="11"/>
  <c r="F45" i="11"/>
  <c r="F44" i="11"/>
  <c r="F43" i="11"/>
  <c r="F42" i="11"/>
  <c r="F41" i="11"/>
  <c r="F40" i="11"/>
  <c r="F39" i="11"/>
  <c r="K38" i="11"/>
  <c r="J38" i="11"/>
  <c r="I38" i="11"/>
  <c r="F38" i="11"/>
  <c r="L37" i="11"/>
  <c r="F37" i="11"/>
  <c r="L36" i="11"/>
  <c r="F36" i="11"/>
  <c r="L35" i="11"/>
  <c r="F35" i="11"/>
  <c r="L34" i="11"/>
  <c r="F34" i="11"/>
  <c r="L33" i="11"/>
  <c r="F33" i="11"/>
  <c r="L32" i="11"/>
  <c r="L31" i="11"/>
  <c r="K30" i="11"/>
  <c r="J30" i="11"/>
  <c r="I30" i="11"/>
  <c r="L29" i="11"/>
  <c r="E29" i="11"/>
  <c r="D29" i="11"/>
  <c r="C29" i="11"/>
  <c r="L28" i="11"/>
  <c r="F28" i="11"/>
  <c r="L27" i="11"/>
  <c r="F27" i="11"/>
  <c r="L26" i="11"/>
  <c r="F26" i="11"/>
  <c r="L25" i="11"/>
  <c r="F25" i="11"/>
  <c r="L24" i="11"/>
  <c r="F24" i="11"/>
  <c r="K23" i="11"/>
  <c r="J23" i="11"/>
  <c r="I23" i="11"/>
  <c r="F23" i="11"/>
  <c r="L22" i="11"/>
  <c r="E22" i="11"/>
  <c r="E30" i="11" s="1"/>
  <c r="D22" i="11"/>
  <c r="C22" i="11"/>
  <c r="L21" i="11"/>
  <c r="F21" i="11"/>
  <c r="L20" i="11"/>
  <c r="F20" i="11"/>
  <c r="L19" i="11"/>
  <c r="F19" i="11"/>
  <c r="L18" i="11"/>
  <c r="F18" i="11"/>
  <c r="L17" i="11"/>
  <c r="F17" i="11"/>
  <c r="L16" i="11"/>
  <c r="F16" i="11"/>
  <c r="L15" i="11"/>
  <c r="F15" i="11"/>
  <c r="L14" i="11"/>
  <c r="F14" i="11"/>
  <c r="L13" i="11"/>
  <c r="F13" i="11"/>
  <c r="L12" i="11"/>
  <c r="F12" i="11"/>
  <c r="L11" i="11"/>
  <c r="F11" i="11"/>
  <c r="K10" i="11"/>
  <c r="J10" i="11"/>
  <c r="I10" i="11"/>
  <c r="F10" i="11"/>
  <c r="L9" i="11"/>
  <c r="F9" i="11"/>
  <c r="L8" i="11"/>
  <c r="F8" i="11"/>
  <c r="L7" i="11"/>
  <c r="F7" i="11"/>
  <c r="L6" i="11"/>
  <c r="F6" i="11"/>
  <c r="L5" i="11"/>
  <c r="F5" i="11"/>
  <c r="F22" i="11" s="1"/>
  <c r="L4" i="11"/>
  <c r="I162" i="14" l="1"/>
  <c r="L151" i="14"/>
  <c r="I163" i="14"/>
  <c r="L147" i="12"/>
  <c r="I167" i="12" s="1"/>
  <c r="L67" i="12"/>
  <c r="I166" i="12" s="1"/>
  <c r="I149" i="12"/>
  <c r="I151" i="12" s="1"/>
  <c r="F30" i="12"/>
  <c r="I164" i="12" s="1"/>
  <c r="L39" i="12"/>
  <c r="I165" i="12" s="1"/>
  <c r="J149" i="12"/>
  <c r="J151" i="12" s="1"/>
  <c r="K149" i="12"/>
  <c r="K151" i="12" s="1"/>
  <c r="L140" i="11"/>
  <c r="K147" i="11"/>
  <c r="F110" i="11"/>
  <c r="F93" i="11"/>
  <c r="K67" i="11"/>
  <c r="L23" i="11"/>
  <c r="L10" i="11"/>
  <c r="F167" i="11"/>
  <c r="F164" i="11"/>
  <c r="J147" i="11"/>
  <c r="F157" i="11"/>
  <c r="I147" i="11"/>
  <c r="F139" i="11"/>
  <c r="F82" i="11"/>
  <c r="F69" i="11"/>
  <c r="I67" i="11"/>
  <c r="J67" i="11"/>
  <c r="F46" i="11"/>
  <c r="L38" i="11"/>
  <c r="K39" i="11"/>
  <c r="J39" i="11"/>
  <c r="I39" i="11"/>
  <c r="L30" i="11"/>
  <c r="C30" i="11"/>
  <c r="D30" i="11"/>
  <c r="F29" i="11"/>
  <c r="J151" i="10"/>
  <c r="K151" i="10"/>
  <c r="L151" i="10"/>
  <c r="I151" i="10"/>
  <c r="I163" i="13" l="1"/>
  <c r="L151" i="13"/>
  <c r="I162" i="13"/>
  <c r="L149" i="12"/>
  <c r="L67" i="11"/>
  <c r="I166" i="11" s="1"/>
  <c r="K149" i="11"/>
  <c r="K151" i="11" s="1"/>
  <c r="L39" i="11"/>
  <c r="I165" i="11" s="1"/>
  <c r="L147" i="11"/>
  <c r="I167" i="11" s="1"/>
  <c r="J149" i="11"/>
  <c r="J151" i="11" s="1"/>
  <c r="I149" i="11"/>
  <c r="I151" i="11" s="1"/>
  <c r="C82" i="10"/>
  <c r="D82" i="10"/>
  <c r="E82" i="10"/>
  <c r="L169" i="10"/>
  <c r="L167" i="10"/>
  <c r="E167" i="10"/>
  <c r="D167" i="10"/>
  <c r="C167" i="10"/>
  <c r="L166" i="10"/>
  <c r="F166" i="10"/>
  <c r="L165" i="10"/>
  <c r="F165" i="10"/>
  <c r="L164" i="10"/>
  <c r="E164" i="10"/>
  <c r="D164" i="10"/>
  <c r="C164" i="10"/>
  <c r="L163" i="10"/>
  <c r="F163" i="10"/>
  <c r="L162" i="10"/>
  <c r="F162" i="10"/>
  <c r="F161" i="10"/>
  <c r="F160" i="10"/>
  <c r="L159" i="10"/>
  <c r="F159" i="10"/>
  <c r="L158" i="10"/>
  <c r="F158" i="10"/>
  <c r="L157" i="10"/>
  <c r="E157" i="10"/>
  <c r="D157" i="10"/>
  <c r="C157" i="10"/>
  <c r="L156" i="10"/>
  <c r="F156" i="10"/>
  <c r="L155" i="10"/>
  <c r="F155" i="10"/>
  <c r="L154" i="10"/>
  <c r="F154" i="10"/>
  <c r="F153" i="10"/>
  <c r="F152" i="10"/>
  <c r="F151" i="10"/>
  <c r="F150" i="10"/>
  <c r="F149" i="10"/>
  <c r="F148" i="10"/>
  <c r="F147" i="10"/>
  <c r="K146" i="10"/>
  <c r="J146" i="10"/>
  <c r="I146" i="10"/>
  <c r="F146" i="10"/>
  <c r="L145" i="10"/>
  <c r="F145" i="10"/>
  <c r="L144" i="10"/>
  <c r="F144" i="10"/>
  <c r="L143" i="10"/>
  <c r="F143" i="10"/>
  <c r="L142" i="10"/>
  <c r="F142" i="10"/>
  <c r="L141" i="10"/>
  <c r="L146" i="10" s="1"/>
  <c r="F141" i="10"/>
  <c r="K140" i="10"/>
  <c r="J140" i="10"/>
  <c r="I140" i="10"/>
  <c r="F140" i="10"/>
  <c r="L139" i="10"/>
  <c r="E139" i="10"/>
  <c r="D139" i="10"/>
  <c r="C139" i="10"/>
  <c r="L138" i="10"/>
  <c r="F138" i="10"/>
  <c r="L137" i="10"/>
  <c r="F137" i="10"/>
  <c r="L136" i="10"/>
  <c r="F136" i="10"/>
  <c r="L135" i="10"/>
  <c r="F135" i="10"/>
  <c r="L134" i="10"/>
  <c r="F134" i="10"/>
  <c r="L133" i="10"/>
  <c r="F133" i="10"/>
  <c r="L132" i="10"/>
  <c r="F132" i="10"/>
  <c r="L131" i="10"/>
  <c r="F131" i="10"/>
  <c r="L130" i="10"/>
  <c r="F130" i="10"/>
  <c r="L129" i="10"/>
  <c r="F129" i="10"/>
  <c r="L128" i="10"/>
  <c r="F128" i="10"/>
  <c r="L127" i="10"/>
  <c r="F127" i="10"/>
  <c r="L126" i="10"/>
  <c r="L140" i="10" s="1"/>
  <c r="F126" i="10"/>
  <c r="K125" i="10"/>
  <c r="J125" i="10"/>
  <c r="I125" i="10"/>
  <c r="F125" i="10"/>
  <c r="L124" i="10"/>
  <c r="F124" i="10"/>
  <c r="L123" i="10"/>
  <c r="F123" i="10"/>
  <c r="L122" i="10"/>
  <c r="F122" i="10"/>
  <c r="L121" i="10"/>
  <c r="F121" i="10"/>
  <c r="L120" i="10"/>
  <c r="F120" i="10"/>
  <c r="L119" i="10"/>
  <c r="F119" i="10"/>
  <c r="L118" i="10"/>
  <c r="F118" i="10"/>
  <c r="L117" i="10"/>
  <c r="F117" i="10"/>
  <c r="L116" i="10"/>
  <c r="E114" i="10"/>
  <c r="D114" i="10"/>
  <c r="C114" i="10"/>
  <c r="F113" i="10"/>
  <c r="F112" i="10"/>
  <c r="F111" i="10"/>
  <c r="E110" i="10"/>
  <c r="D110" i="10"/>
  <c r="C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E93" i="10"/>
  <c r="D93" i="10"/>
  <c r="C93" i="10"/>
  <c r="F92" i="10"/>
  <c r="F91" i="10"/>
  <c r="F90" i="10"/>
  <c r="F89" i="10"/>
  <c r="F88" i="10"/>
  <c r="F87" i="10"/>
  <c r="F86" i="10"/>
  <c r="F85" i="10"/>
  <c r="F84" i="10"/>
  <c r="F83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E69" i="10"/>
  <c r="D69" i="10"/>
  <c r="C69" i="10"/>
  <c r="F68" i="10"/>
  <c r="F67" i="10"/>
  <c r="L66" i="10"/>
  <c r="K66" i="10"/>
  <c r="J66" i="10"/>
  <c r="I66" i="10"/>
  <c r="F66" i="10"/>
  <c r="L65" i="10"/>
  <c r="F65" i="10"/>
  <c r="L64" i="10"/>
  <c r="F64" i="10"/>
  <c r="L63" i="10"/>
  <c r="F63" i="10"/>
  <c r="L62" i="10"/>
  <c r="F62" i="10"/>
  <c r="L61" i="10"/>
  <c r="F61" i="10"/>
  <c r="L60" i="10"/>
  <c r="E54" i="10"/>
  <c r="D54" i="10"/>
  <c r="C54" i="10"/>
  <c r="F53" i="10"/>
  <c r="F52" i="10"/>
  <c r="F51" i="10"/>
  <c r="F50" i="10"/>
  <c r="F49" i="10"/>
  <c r="F48" i="10"/>
  <c r="F47" i="10"/>
  <c r="E46" i="10"/>
  <c r="D46" i="10"/>
  <c r="C46" i="10"/>
  <c r="F45" i="10"/>
  <c r="F44" i="10"/>
  <c r="F43" i="10"/>
  <c r="F42" i="10"/>
  <c r="F41" i="10"/>
  <c r="F40" i="10"/>
  <c r="F39" i="10"/>
  <c r="K38" i="10"/>
  <c r="J38" i="10"/>
  <c r="I38" i="10"/>
  <c r="F38" i="10"/>
  <c r="L37" i="10"/>
  <c r="F37" i="10"/>
  <c r="L36" i="10"/>
  <c r="F36" i="10"/>
  <c r="L35" i="10"/>
  <c r="F35" i="10"/>
  <c r="L34" i="10"/>
  <c r="F34" i="10"/>
  <c r="L33" i="10"/>
  <c r="F33" i="10"/>
  <c r="L32" i="10"/>
  <c r="L31" i="10"/>
  <c r="K30" i="10"/>
  <c r="J30" i="10"/>
  <c r="I30" i="10"/>
  <c r="L29" i="10"/>
  <c r="E29" i="10"/>
  <c r="D29" i="10"/>
  <c r="C29" i="10"/>
  <c r="L28" i="10"/>
  <c r="F28" i="10"/>
  <c r="L27" i="10"/>
  <c r="F27" i="10"/>
  <c r="L26" i="10"/>
  <c r="F26" i="10"/>
  <c r="L25" i="10"/>
  <c r="F25" i="10"/>
  <c r="L24" i="10"/>
  <c r="F24" i="10"/>
  <c r="K23" i="10"/>
  <c r="J23" i="10"/>
  <c r="I23" i="10"/>
  <c r="F23" i="10"/>
  <c r="F29" i="10" s="1"/>
  <c r="L22" i="10"/>
  <c r="E22" i="10"/>
  <c r="D22" i="10"/>
  <c r="D30" i="10" s="1"/>
  <c r="C22" i="10"/>
  <c r="C30" i="10" s="1"/>
  <c r="L21" i="10"/>
  <c r="F21" i="10"/>
  <c r="L20" i="10"/>
  <c r="F20" i="10"/>
  <c r="L19" i="10"/>
  <c r="F19" i="10"/>
  <c r="L18" i="10"/>
  <c r="F18" i="10"/>
  <c r="L17" i="10"/>
  <c r="F17" i="10"/>
  <c r="L16" i="10"/>
  <c r="F16" i="10"/>
  <c r="L15" i="10"/>
  <c r="F15" i="10"/>
  <c r="L14" i="10"/>
  <c r="F14" i="10"/>
  <c r="L13" i="10"/>
  <c r="F13" i="10"/>
  <c r="L12" i="10"/>
  <c r="F12" i="10"/>
  <c r="L11" i="10"/>
  <c r="F11" i="10"/>
  <c r="K10" i="10"/>
  <c r="J10" i="10"/>
  <c r="I10" i="10"/>
  <c r="F10" i="10"/>
  <c r="L9" i="10"/>
  <c r="F9" i="10"/>
  <c r="L8" i="10"/>
  <c r="F8" i="10"/>
  <c r="L7" i="10"/>
  <c r="F7" i="10"/>
  <c r="L6" i="10"/>
  <c r="F6" i="10"/>
  <c r="L5" i="10"/>
  <c r="F5" i="10"/>
  <c r="L4" i="10"/>
  <c r="I163" i="12" l="1"/>
  <c r="L151" i="12"/>
  <c r="I162" i="12"/>
  <c r="L149" i="11"/>
  <c r="L151" i="11" s="1"/>
  <c r="F167" i="10"/>
  <c r="F164" i="10"/>
  <c r="E30" i="10"/>
  <c r="L125" i="10"/>
  <c r="I147" i="10"/>
  <c r="K147" i="10"/>
  <c r="J147" i="10"/>
  <c r="F157" i="10"/>
  <c r="F139" i="10"/>
  <c r="I67" i="10"/>
  <c r="F114" i="10"/>
  <c r="K67" i="10"/>
  <c r="F110" i="10"/>
  <c r="J67" i="10"/>
  <c r="F93" i="10"/>
  <c r="F82" i="10"/>
  <c r="F69" i="10"/>
  <c r="L38" i="10"/>
  <c r="L30" i="10"/>
  <c r="L23" i="10"/>
  <c r="L10" i="10"/>
  <c r="I39" i="10"/>
  <c r="J39" i="10"/>
  <c r="K39" i="10"/>
  <c r="F54" i="10"/>
  <c r="F46" i="10"/>
  <c r="F22" i="10"/>
  <c r="F30" i="10" s="1"/>
  <c r="J151" i="9"/>
  <c r="K151" i="9"/>
  <c r="L151" i="9"/>
  <c r="I151" i="9"/>
  <c r="I163" i="11" l="1"/>
  <c r="I162" i="11"/>
  <c r="L147" i="10"/>
  <c r="I167" i="10" s="1"/>
  <c r="K149" i="10"/>
  <c r="I149" i="10"/>
  <c r="J149" i="10"/>
  <c r="L67" i="10"/>
  <c r="I166" i="10" s="1"/>
  <c r="L39" i="10"/>
  <c r="I165" i="10" s="1"/>
  <c r="L169" i="9"/>
  <c r="L167" i="9"/>
  <c r="E167" i="9"/>
  <c r="D167" i="9"/>
  <c r="C167" i="9"/>
  <c r="L166" i="9"/>
  <c r="F166" i="9"/>
  <c r="L165" i="9"/>
  <c r="F165" i="9"/>
  <c r="L164" i="9"/>
  <c r="E164" i="9"/>
  <c r="D164" i="9"/>
  <c r="C164" i="9"/>
  <c r="L163" i="9"/>
  <c r="F163" i="9"/>
  <c r="L162" i="9"/>
  <c r="F162" i="9"/>
  <c r="F161" i="9"/>
  <c r="F160" i="9"/>
  <c r="L159" i="9"/>
  <c r="F159" i="9"/>
  <c r="L158" i="9"/>
  <c r="F158" i="9"/>
  <c r="L157" i="9"/>
  <c r="E157" i="9"/>
  <c r="D157" i="9"/>
  <c r="C157" i="9"/>
  <c r="L156" i="9"/>
  <c r="F156" i="9"/>
  <c r="L155" i="9"/>
  <c r="F155" i="9"/>
  <c r="L154" i="9"/>
  <c r="F154" i="9"/>
  <c r="F153" i="9"/>
  <c r="F152" i="9"/>
  <c r="F151" i="9"/>
  <c r="F150" i="9"/>
  <c r="F149" i="9"/>
  <c r="F148" i="9"/>
  <c r="F147" i="9"/>
  <c r="K146" i="9"/>
  <c r="J146" i="9"/>
  <c r="I146" i="9"/>
  <c r="F146" i="9"/>
  <c r="L145" i="9"/>
  <c r="F145" i="9"/>
  <c r="L144" i="9"/>
  <c r="F144" i="9"/>
  <c r="L143" i="9"/>
  <c r="F143" i="9"/>
  <c r="L142" i="9"/>
  <c r="F142" i="9"/>
  <c r="L141" i="9"/>
  <c r="L146" i="9" s="1"/>
  <c r="F141" i="9"/>
  <c r="K140" i="9"/>
  <c r="J140" i="9"/>
  <c r="I140" i="9"/>
  <c r="F140" i="9"/>
  <c r="L139" i="9"/>
  <c r="E139" i="9"/>
  <c r="D139" i="9"/>
  <c r="C139" i="9"/>
  <c r="L138" i="9"/>
  <c r="F138" i="9"/>
  <c r="L137" i="9"/>
  <c r="F137" i="9"/>
  <c r="L136" i="9"/>
  <c r="F136" i="9"/>
  <c r="L135" i="9"/>
  <c r="F135" i="9"/>
  <c r="L134" i="9"/>
  <c r="F134" i="9"/>
  <c r="L133" i="9"/>
  <c r="F133" i="9"/>
  <c r="L132" i="9"/>
  <c r="F132" i="9"/>
  <c r="L131" i="9"/>
  <c r="F131" i="9"/>
  <c r="L130" i="9"/>
  <c r="F130" i="9"/>
  <c r="L129" i="9"/>
  <c r="F129" i="9"/>
  <c r="L128" i="9"/>
  <c r="F128" i="9"/>
  <c r="L127" i="9"/>
  <c r="F127" i="9"/>
  <c r="L126" i="9"/>
  <c r="F126" i="9"/>
  <c r="K125" i="9"/>
  <c r="J125" i="9"/>
  <c r="I125" i="9"/>
  <c r="F125" i="9"/>
  <c r="L124" i="9"/>
  <c r="F124" i="9"/>
  <c r="L123" i="9"/>
  <c r="F123" i="9"/>
  <c r="L122" i="9"/>
  <c r="F122" i="9"/>
  <c r="L121" i="9"/>
  <c r="F121" i="9"/>
  <c r="L120" i="9"/>
  <c r="F120" i="9"/>
  <c r="L119" i="9"/>
  <c r="F119" i="9"/>
  <c r="L118" i="9"/>
  <c r="F118" i="9"/>
  <c r="L117" i="9"/>
  <c r="F117" i="9"/>
  <c r="L116" i="9"/>
  <c r="E114" i="9"/>
  <c r="D114" i="9"/>
  <c r="C114" i="9"/>
  <c r="F113" i="9"/>
  <c r="F112" i="9"/>
  <c r="F111" i="9"/>
  <c r="F114" i="9" s="1"/>
  <c r="E110" i="9"/>
  <c r="D110" i="9"/>
  <c r="C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E93" i="9"/>
  <c r="D93" i="9"/>
  <c r="C93" i="9"/>
  <c r="F92" i="9"/>
  <c r="F91" i="9"/>
  <c r="F90" i="9"/>
  <c r="F89" i="9"/>
  <c r="F88" i="9"/>
  <c r="F87" i="9"/>
  <c r="F86" i="9"/>
  <c r="F85" i="9"/>
  <c r="F84" i="9"/>
  <c r="F83" i="9"/>
  <c r="E82" i="9"/>
  <c r="D82" i="9"/>
  <c r="C82" i="9"/>
  <c r="F81" i="9"/>
  <c r="F80" i="9"/>
  <c r="F79" i="9"/>
  <c r="F78" i="9"/>
  <c r="F77" i="9"/>
  <c r="F76" i="9"/>
  <c r="F75" i="9"/>
  <c r="F74" i="9"/>
  <c r="F73" i="9"/>
  <c r="F72" i="9"/>
  <c r="F71" i="9"/>
  <c r="F70" i="9"/>
  <c r="E69" i="9"/>
  <c r="D69" i="9"/>
  <c r="C69" i="9"/>
  <c r="F68" i="9"/>
  <c r="F67" i="9"/>
  <c r="K66" i="9"/>
  <c r="J66" i="9"/>
  <c r="I66" i="9"/>
  <c r="F66" i="9"/>
  <c r="L65" i="9"/>
  <c r="F65" i="9"/>
  <c r="L64" i="9"/>
  <c r="F64" i="9"/>
  <c r="L63" i="9"/>
  <c r="F63" i="9"/>
  <c r="L62" i="9"/>
  <c r="F62" i="9"/>
  <c r="L61" i="9"/>
  <c r="F61" i="9"/>
  <c r="L60" i="9"/>
  <c r="L66" i="9" s="1"/>
  <c r="E54" i="9"/>
  <c r="D54" i="9"/>
  <c r="C54" i="9"/>
  <c r="F53" i="9"/>
  <c r="F52" i="9"/>
  <c r="F51" i="9"/>
  <c r="F50" i="9"/>
  <c r="F49" i="9"/>
  <c r="F48" i="9"/>
  <c r="F47" i="9"/>
  <c r="E46" i="9"/>
  <c r="D46" i="9"/>
  <c r="C46" i="9"/>
  <c r="F45" i="9"/>
  <c r="F44" i="9"/>
  <c r="F43" i="9"/>
  <c r="F42" i="9"/>
  <c r="F41" i="9"/>
  <c r="F40" i="9"/>
  <c r="F39" i="9"/>
  <c r="K38" i="9"/>
  <c r="J38" i="9"/>
  <c r="I38" i="9"/>
  <c r="F38" i="9"/>
  <c r="L37" i="9"/>
  <c r="F37" i="9"/>
  <c r="L36" i="9"/>
  <c r="F36" i="9"/>
  <c r="L35" i="9"/>
  <c r="F35" i="9"/>
  <c r="L34" i="9"/>
  <c r="F34" i="9"/>
  <c r="L33" i="9"/>
  <c r="F33" i="9"/>
  <c r="L32" i="9"/>
  <c r="L31" i="9"/>
  <c r="K30" i="9"/>
  <c r="J30" i="9"/>
  <c r="I30" i="9"/>
  <c r="L29" i="9"/>
  <c r="E29" i="9"/>
  <c r="D29" i="9"/>
  <c r="C29" i="9"/>
  <c r="L28" i="9"/>
  <c r="F28" i="9"/>
  <c r="L27" i="9"/>
  <c r="F27" i="9"/>
  <c r="L26" i="9"/>
  <c r="F26" i="9"/>
  <c r="L25" i="9"/>
  <c r="F25" i="9"/>
  <c r="L24" i="9"/>
  <c r="F24" i="9"/>
  <c r="K23" i="9"/>
  <c r="J23" i="9"/>
  <c r="I23" i="9"/>
  <c r="F23" i="9"/>
  <c r="L22" i="9"/>
  <c r="E22" i="9"/>
  <c r="E30" i="9" s="1"/>
  <c r="D22" i="9"/>
  <c r="C22" i="9"/>
  <c r="C30" i="9" s="1"/>
  <c r="L21" i="9"/>
  <c r="F21" i="9"/>
  <c r="L20" i="9"/>
  <c r="F20" i="9"/>
  <c r="L19" i="9"/>
  <c r="F19" i="9"/>
  <c r="L18" i="9"/>
  <c r="F18" i="9"/>
  <c r="L17" i="9"/>
  <c r="F17" i="9"/>
  <c r="L16" i="9"/>
  <c r="F16" i="9"/>
  <c r="L15" i="9"/>
  <c r="F15" i="9"/>
  <c r="L14" i="9"/>
  <c r="F14" i="9"/>
  <c r="L13" i="9"/>
  <c r="F13" i="9"/>
  <c r="L12" i="9"/>
  <c r="F12" i="9"/>
  <c r="L11" i="9"/>
  <c r="F11" i="9"/>
  <c r="K10" i="9"/>
  <c r="J10" i="9"/>
  <c r="I10" i="9"/>
  <c r="F10" i="9"/>
  <c r="L9" i="9"/>
  <c r="F9" i="9"/>
  <c r="L8" i="9"/>
  <c r="F8" i="9"/>
  <c r="L7" i="9"/>
  <c r="F7" i="9"/>
  <c r="L6" i="9"/>
  <c r="F6" i="9"/>
  <c r="L5" i="9"/>
  <c r="F5" i="9"/>
  <c r="L4" i="9"/>
  <c r="L149" i="10" l="1"/>
  <c r="I162" i="10" s="1"/>
  <c r="F139" i="9"/>
  <c r="J39" i="9"/>
  <c r="F29" i="9"/>
  <c r="F22" i="9"/>
  <c r="F30" i="9" s="1"/>
  <c r="I164" i="9" s="1"/>
  <c r="L140" i="9"/>
  <c r="L125" i="9"/>
  <c r="J147" i="9"/>
  <c r="F167" i="9"/>
  <c r="F164" i="9"/>
  <c r="I147" i="9"/>
  <c r="F157" i="9"/>
  <c r="K147" i="9"/>
  <c r="J67" i="9"/>
  <c r="K67" i="9"/>
  <c r="F110" i="9"/>
  <c r="F93" i="9"/>
  <c r="F82" i="9"/>
  <c r="F69" i="9"/>
  <c r="I67" i="9"/>
  <c r="L38" i="9"/>
  <c r="L30" i="9"/>
  <c r="L23" i="9"/>
  <c r="K39" i="9"/>
  <c r="L10" i="9"/>
  <c r="I39" i="9"/>
  <c r="F54" i="9"/>
  <c r="F46" i="9"/>
  <c r="D30" i="9"/>
  <c r="L163" i="8"/>
  <c r="C93" i="8"/>
  <c r="E82" i="8"/>
  <c r="D82" i="8"/>
  <c r="C82" i="8"/>
  <c r="C69" i="8"/>
  <c r="I66" i="8"/>
  <c r="I39" i="8"/>
  <c r="I38" i="8"/>
  <c r="I30" i="8"/>
  <c r="I23" i="8"/>
  <c r="I10" i="8"/>
  <c r="C54" i="8"/>
  <c r="C46" i="8"/>
  <c r="C30" i="8"/>
  <c r="C29" i="8"/>
  <c r="C22" i="8"/>
  <c r="I147" i="8"/>
  <c r="I151" i="6"/>
  <c r="L169" i="8"/>
  <c r="L167" i="8"/>
  <c r="E167" i="8"/>
  <c r="D167" i="8"/>
  <c r="C167" i="8"/>
  <c r="L166" i="8"/>
  <c r="F166" i="8"/>
  <c r="L165" i="8"/>
  <c r="F165" i="8"/>
  <c r="F167" i="8" s="1"/>
  <c r="L164" i="8"/>
  <c r="E164" i="8"/>
  <c r="D164" i="8"/>
  <c r="C164" i="8"/>
  <c r="F163" i="8"/>
  <c r="L162" i="8"/>
  <c r="F162" i="8"/>
  <c r="F161" i="8"/>
  <c r="F160" i="8"/>
  <c r="L159" i="8"/>
  <c r="F159" i="8"/>
  <c r="L158" i="8"/>
  <c r="F158" i="8"/>
  <c r="L157" i="8"/>
  <c r="E157" i="8"/>
  <c r="D157" i="8"/>
  <c r="C157" i="8"/>
  <c r="L156" i="8"/>
  <c r="F156" i="8"/>
  <c r="L155" i="8"/>
  <c r="F155" i="8"/>
  <c r="L154" i="8"/>
  <c r="F154" i="8"/>
  <c r="F153" i="8"/>
  <c r="F152" i="8"/>
  <c r="F151" i="8"/>
  <c r="F150" i="8"/>
  <c r="F149" i="8"/>
  <c r="F148" i="8"/>
  <c r="F147" i="8"/>
  <c r="K146" i="8"/>
  <c r="J146" i="8"/>
  <c r="I146" i="8"/>
  <c r="F146" i="8"/>
  <c r="L145" i="8"/>
  <c r="F145" i="8"/>
  <c r="L144" i="8"/>
  <c r="F144" i="8"/>
  <c r="L143" i="8"/>
  <c r="F143" i="8"/>
  <c r="L142" i="8"/>
  <c r="F142" i="8"/>
  <c r="L141" i="8"/>
  <c r="L146" i="8" s="1"/>
  <c r="F141" i="8"/>
  <c r="K140" i="8"/>
  <c r="J140" i="8"/>
  <c r="I140" i="8"/>
  <c r="F140" i="8"/>
  <c r="L139" i="8"/>
  <c r="E139" i="8"/>
  <c r="D139" i="8"/>
  <c r="C139" i="8"/>
  <c r="L138" i="8"/>
  <c r="F138" i="8"/>
  <c r="L137" i="8"/>
  <c r="F137" i="8"/>
  <c r="L136" i="8"/>
  <c r="F136" i="8"/>
  <c r="L135" i="8"/>
  <c r="F135" i="8"/>
  <c r="L134" i="8"/>
  <c r="F134" i="8"/>
  <c r="L133" i="8"/>
  <c r="F133" i="8"/>
  <c r="L132" i="8"/>
  <c r="F132" i="8"/>
  <c r="L131" i="8"/>
  <c r="F131" i="8"/>
  <c r="L130" i="8"/>
  <c r="F130" i="8"/>
  <c r="L129" i="8"/>
  <c r="F129" i="8"/>
  <c r="L128" i="8"/>
  <c r="F128" i="8"/>
  <c r="L127" i="8"/>
  <c r="F127" i="8"/>
  <c r="L126" i="8"/>
  <c r="F126" i="8"/>
  <c r="K125" i="8"/>
  <c r="J125" i="8"/>
  <c r="I125" i="8"/>
  <c r="F125" i="8"/>
  <c r="L124" i="8"/>
  <c r="F124" i="8"/>
  <c r="L123" i="8"/>
  <c r="F123" i="8"/>
  <c r="L122" i="8"/>
  <c r="F122" i="8"/>
  <c r="L121" i="8"/>
  <c r="F121" i="8"/>
  <c r="L120" i="8"/>
  <c r="F120" i="8"/>
  <c r="L119" i="8"/>
  <c r="F119" i="8"/>
  <c r="L118" i="8"/>
  <c r="F118" i="8"/>
  <c r="L117" i="8"/>
  <c r="F117" i="8"/>
  <c r="L116" i="8"/>
  <c r="E114" i="8"/>
  <c r="D114" i="8"/>
  <c r="C114" i="8"/>
  <c r="F113" i="8"/>
  <c r="F112" i="8"/>
  <c r="F111" i="8"/>
  <c r="E110" i="8"/>
  <c r="D110" i="8"/>
  <c r="C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E93" i="8"/>
  <c r="D93" i="8"/>
  <c r="F92" i="8"/>
  <c r="F91" i="8"/>
  <c r="F90" i="8"/>
  <c r="F89" i="8"/>
  <c r="F88" i="8"/>
  <c r="F87" i="8"/>
  <c r="F86" i="8"/>
  <c r="F85" i="8"/>
  <c r="F84" i="8"/>
  <c r="F83" i="8"/>
  <c r="F93" i="8" s="1"/>
  <c r="F81" i="8"/>
  <c r="F80" i="8"/>
  <c r="F79" i="8"/>
  <c r="F78" i="8"/>
  <c r="F77" i="8"/>
  <c r="F76" i="8"/>
  <c r="F75" i="8"/>
  <c r="F74" i="8"/>
  <c r="F73" i="8"/>
  <c r="F72" i="8"/>
  <c r="F71" i="8"/>
  <c r="F70" i="8"/>
  <c r="E69" i="8"/>
  <c r="D69" i="8"/>
  <c r="F68" i="8"/>
  <c r="F67" i="8"/>
  <c r="K66" i="8"/>
  <c r="J66" i="8"/>
  <c r="F66" i="8"/>
  <c r="L65" i="8"/>
  <c r="F65" i="8"/>
  <c r="L64" i="8"/>
  <c r="F64" i="8"/>
  <c r="L63" i="8"/>
  <c r="F63" i="8"/>
  <c r="L62" i="8"/>
  <c r="F62" i="8"/>
  <c r="L61" i="8"/>
  <c r="L66" i="8" s="1"/>
  <c r="F61" i="8"/>
  <c r="F69" i="8" s="1"/>
  <c r="L60" i="8"/>
  <c r="E54" i="8"/>
  <c r="D54" i="8"/>
  <c r="F53" i="8"/>
  <c r="F52" i="8"/>
  <c r="F51" i="8"/>
  <c r="F50" i="8"/>
  <c r="F49" i="8"/>
  <c r="F48" i="8"/>
  <c r="F47" i="8"/>
  <c r="E46" i="8"/>
  <c r="D46" i="8"/>
  <c r="F45" i="8"/>
  <c r="F44" i="8"/>
  <c r="F43" i="8"/>
  <c r="F42" i="8"/>
  <c r="F41" i="8"/>
  <c r="F40" i="8"/>
  <c r="F39" i="8"/>
  <c r="K38" i="8"/>
  <c r="J38" i="8"/>
  <c r="F38" i="8"/>
  <c r="L37" i="8"/>
  <c r="F37" i="8"/>
  <c r="L36" i="8"/>
  <c r="F36" i="8"/>
  <c r="L35" i="8"/>
  <c r="F35" i="8"/>
  <c r="L34" i="8"/>
  <c r="F34" i="8"/>
  <c r="L33" i="8"/>
  <c r="F33" i="8"/>
  <c r="L32" i="8"/>
  <c r="L31" i="8"/>
  <c r="K30" i="8"/>
  <c r="J30" i="8"/>
  <c r="L29" i="8"/>
  <c r="E29" i="8"/>
  <c r="D29" i="8"/>
  <c r="L28" i="8"/>
  <c r="F28" i="8"/>
  <c r="L27" i="8"/>
  <c r="F27" i="8"/>
  <c r="L26" i="8"/>
  <c r="F26" i="8"/>
  <c r="L25" i="8"/>
  <c r="F25" i="8"/>
  <c r="L24" i="8"/>
  <c r="F24" i="8"/>
  <c r="K23" i="8"/>
  <c r="J23" i="8"/>
  <c r="F23" i="8"/>
  <c r="L22" i="8"/>
  <c r="E22" i="8"/>
  <c r="E30" i="8" s="1"/>
  <c r="D22" i="8"/>
  <c r="L21" i="8"/>
  <c r="F21" i="8"/>
  <c r="L20" i="8"/>
  <c r="F20" i="8"/>
  <c r="L19" i="8"/>
  <c r="F19" i="8"/>
  <c r="L18" i="8"/>
  <c r="F18" i="8"/>
  <c r="L17" i="8"/>
  <c r="F17" i="8"/>
  <c r="L16" i="8"/>
  <c r="F16" i="8"/>
  <c r="L15" i="8"/>
  <c r="F15" i="8"/>
  <c r="L14" i="8"/>
  <c r="F14" i="8"/>
  <c r="L13" i="8"/>
  <c r="F13" i="8"/>
  <c r="L12" i="8"/>
  <c r="F12" i="8"/>
  <c r="L11" i="8"/>
  <c r="F11" i="8"/>
  <c r="K10" i="8"/>
  <c r="J10" i="8"/>
  <c r="F10" i="8"/>
  <c r="L9" i="8"/>
  <c r="F9" i="8"/>
  <c r="L8" i="8"/>
  <c r="F8" i="8"/>
  <c r="L7" i="8"/>
  <c r="F7" i="8"/>
  <c r="L6" i="8"/>
  <c r="F6" i="8"/>
  <c r="L5" i="8"/>
  <c r="F5" i="8"/>
  <c r="L4" i="8"/>
  <c r="L10" i="8" s="1"/>
  <c r="I163" i="10" l="1"/>
  <c r="J149" i="9"/>
  <c r="L147" i="9"/>
  <c r="I167" i="9" s="1"/>
  <c r="K149" i="9"/>
  <c r="L67" i="9"/>
  <c r="I166" i="9" s="1"/>
  <c r="I149" i="9"/>
  <c r="L39" i="9"/>
  <c r="I165" i="9" s="1"/>
  <c r="I67" i="8"/>
  <c r="I149" i="8" s="1"/>
  <c r="I151" i="8" s="1"/>
  <c r="L140" i="8"/>
  <c r="F139" i="8"/>
  <c r="F22" i="8"/>
  <c r="L125" i="8"/>
  <c r="K147" i="8"/>
  <c r="F164" i="8"/>
  <c r="F157" i="8"/>
  <c r="J147" i="8"/>
  <c r="J67" i="8"/>
  <c r="F114" i="8"/>
  <c r="F110" i="8"/>
  <c r="F82" i="8"/>
  <c r="K67" i="8"/>
  <c r="L38" i="8"/>
  <c r="L30" i="8"/>
  <c r="L23" i="8"/>
  <c r="J39" i="8"/>
  <c r="F54" i="8"/>
  <c r="K39" i="8"/>
  <c r="F46" i="8"/>
  <c r="F29" i="8"/>
  <c r="F30" i="8" s="1"/>
  <c r="I164" i="8" s="1"/>
  <c r="D30" i="8"/>
  <c r="L4" i="6"/>
  <c r="F5" i="6"/>
  <c r="L5" i="6"/>
  <c r="F6" i="6"/>
  <c r="F22" i="6" s="1"/>
  <c r="F30" i="6" s="1"/>
  <c r="I164" i="6" s="1"/>
  <c r="L6" i="6"/>
  <c r="F7" i="6"/>
  <c r="L7" i="6"/>
  <c r="F8" i="6"/>
  <c r="L8" i="6"/>
  <c r="F9" i="6"/>
  <c r="L9" i="6"/>
  <c r="F10" i="6"/>
  <c r="I10" i="6"/>
  <c r="J10" i="6"/>
  <c r="K10" i="6"/>
  <c r="L10" i="6"/>
  <c r="F11" i="6"/>
  <c r="L11" i="6"/>
  <c r="F12" i="6"/>
  <c r="L12" i="6"/>
  <c r="F13" i="6"/>
  <c r="L13" i="6"/>
  <c r="F14" i="6"/>
  <c r="L14" i="6"/>
  <c r="F15" i="6"/>
  <c r="L15" i="6"/>
  <c r="F16" i="6"/>
  <c r="L16" i="6"/>
  <c r="F17" i="6"/>
  <c r="L17" i="6"/>
  <c r="F18" i="6"/>
  <c r="L18" i="6"/>
  <c r="F19" i="6"/>
  <c r="L19" i="6"/>
  <c r="F20" i="6"/>
  <c r="L20" i="6"/>
  <c r="F21" i="6"/>
  <c r="L21" i="6"/>
  <c r="C22" i="6"/>
  <c r="D22" i="6"/>
  <c r="D30" i="6" s="1"/>
  <c r="J149" i="6" s="1"/>
  <c r="E22" i="6"/>
  <c r="L22" i="6"/>
  <c r="F23" i="6"/>
  <c r="F29" i="6" s="1"/>
  <c r="I23" i="6"/>
  <c r="J23" i="6"/>
  <c r="K23" i="6"/>
  <c r="L23" i="6"/>
  <c r="F24" i="6"/>
  <c r="L24" i="6"/>
  <c r="F25" i="6"/>
  <c r="L25" i="6"/>
  <c r="L30" i="6" s="1"/>
  <c r="F26" i="6"/>
  <c r="L26" i="6"/>
  <c r="F27" i="6"/>
  <c r="L27" i="6"/>
  <c r="F28" i="6"/>
  <c r="L28" i="6"/>
  <c r="C29" i="6"/>
  <c r="D29" i="6"/>
  <c r="E29" i="6"/>
  <c r="L29" i="6"/>
  <c r="C30" i="6"/>
  <c r="E30" i="6"/>
  <c r="I30" i="6"/>
  <c r="J30" i="6"/>
  <c r="K30" i="6"/>
  <c r="L31" i="6"/>
  <c r="L32" i="6"/>
  <c r="F33" i="6"/>
  <c r="L33" i="6"/>
  <c r="F34" i="6"/>
  <c r="F46" i="6" s="1"/>
  <c r="L34" i="6"/>
  <c r="F35" i="6"/>
  <c r="L35" i="6"/>
  <c r="F36" i="6"/>
  <c r="L36" i="6"/>
  <c r="F37" i="6"/>
  <c r="L37" i="6"/>
  <c r="F38" i="6"/>
  <c r="I38" i="6"/>
  <c r="J38" i="6"/>
  <c r="K38" i="6"/>
  <c r="L38" i="6"/>
  <c r="F39" i="6"/>
  <c r="K39" i="6"/>
  <c r="F40" i="6"/>
  <c r="F41" i="6"/>
  <c r="F42" i="6"/>
  <c r="F43" i="6"/>
  <c r="F44" i="6"/>
  <c r="F45" i="6"/>
  <c r="C46" i="6"/>
  <c r="I39" i="6" s="1"/>
  <c r="D46" i="6"/>
  <c r="J39" i="6" s="1"/>
  <c r="E46" i="6"/>
  <c r="F47" i="6"/>
  <c r="F54" i="6" s="1"/>
  <c r="F48" i="6"/>
  <c r="F49" i="6"/>
  <c r="F50" i="6"/>
  <c r="F51" i="6"/>
  <c r="F52" i="6"/>
  <c r="F53" i="6"/>
  <c r="C54" i="6"/>
  <c r="D54" i="6"/>
  <c r="E54" i="6"/>
  <c r="L60" i="6"/>
  <c r="F61" i="6"/>
  <c r="L61" i="6"/>
  <c r="F62" i="6"/>
  <c r="L62" i="6"/>
  <c r="F63" i="6"/>
  <c r="L63" i="6"/>
  <c r="F64" i="6"/>
  <c r="L64" i="6"/>
  <c r="F65" i="6"/>
  <c r="L65" i="6"/>
  <c r="F66" i="6"/>
  <c r="I66" i="6"/>
  <c r="J66" i="6"/>
  <c r="K66" i="6"/>
  <c r="L66" i="6"/>
  <c r="F67" i="6"/>
  <c r="I67" i="6"/>
  <c r="F68" i="6"/>
  <c r="C69" i="6"/>
  <c r="D69" i="6"/>
  <c r="J67" i="6" s="1"/>
  <c r="E69" i="6"/>
  <c r="K67" i="6" s="1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C82" i="6"/>
  <c r="D82" i="6"/>
  <c r="E82" i="6"/>
  <c r="F82" i="6"/>
  <c r="F83" i="6"/>
  <c r="F84" i="6"/>
  <c r="F85" i="6"/>
  <c r="F86" i="6"/>
  <c r="F93" i="6" s="1"/>
  <c r="F87" i="6"/>
  <c r="F88" i="6"/>
  <c r="F89" i="6"/>
  <c r="F90" i="6"/>
  <c r="F91" i="6"/>
  <c r="F92" i="6"/>
  <c r="C93" i="6"/>
  <c r="D93" i="6"/>
  <c r="E93" i="6"/>
  <c r="F94" i="6"/>
  <c r="F95" i="6"/>
  <c r="F110" i="6" s="1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C110" i="6"/>
  <c r="D110" i="6"/>
  <c r="E110" i="6"/>
  <c r="F111" i="6"/>
  <c r="F112" i="6"/>
  <c r="F114" i="6" s="1"/>
  <c r="F113" i="6"/>
  <c r="C114" i="6"/>
  <c r="D114" i="6"/>
  <c r="E114" i="6"/>
  <c r="L116" i="6"/>
  <c r="F117" i="6"/>
  <c r="L117" i="6"/>
  <c r="L125" i="6" s="1"/>
  <c r="F118" i="6"/>
  <c r="L118" i="6"/>
  <c r="F119" i="6"/>
  <c r="L119" i="6"/>
  <c r="F120" i="6"/>
  <c r="L120" i="6"/>
  <c r="F121" i="6"/>
  <c r="L121" i="6"/>
  <c r="F122" i="6"/>
  <c r="L122" i="6"/>
  <c r="F123" i="6"/>
  <c r="L123" i="6"/>
  <c r="F124" i="6"/>
  <c r="L124" i="6"/>
  <c r="F125" i="6"/>
  <c r="I125" i="6"/>
  <c r="J125" i="6"/>
  <c r="K125" i="6"/>
  <c r="F126" i="6"/>
  <c r="F139" i="6" s="1"/>
  <c r="L126" i="6"/>
  <c r="F127" i="6"/>
  <c r="L127" i="6"/>
  <c r="F128" i="6"/>
  <c r="L128" i="6"/>
  <c r="F129" i="6"/>
  <c r="L129" i="6"/>
  <c r="F130" i="6"/>
  <c r="L130" i="6"/>
  <c r="F131" i="6"/>
  <c r="L131" i="6"/>
  <c r="F132" i="6"/>
  <c r="L132" i="6"/>
  <c r="F133" i="6"/>
  <c r="L133" i="6"/>
  <c r="F134" i="6"/>
  <c r="L134" i="6"/>
  <c r="F135" i="6"/>
  <c r="L135" i="6"/>
  <c r="F136" i="6"/>
  <c r="L136" i="6"/>
  <c r="F137" i="6"/>
  <c r="L137" i="6"/>
  <c r="F138" i="6"/>
  <c r="L138" i="6"/>
  <c r="C139" i="6"/>
  <c r="D139" i="6"/>
  <c r="E139" i="6"/>
  <c r="K147" i="6" s="1"/>
  <c r="L139" i="6"/>
  <c r="F140" i="6"/>
  <c r="I140" i="6"/>
  <c r="J140" i="6"/>
  <c r="K140" i="6"/>
  <c r="L140" i="6"/>
  <c r="F141" i="6"/>
  <c r="F157" i="6" s="1"/>
  <c r="L141" i="6"/>
  <c r="F142" i="6"/>
  <c r="L142" i="6"/>
  <c r="F143" i="6"/>
  <c r="L143" i="6"/>
  <c r="F144" i="6"/>
  <c r="L144" i="6"/>
  <c r="F145" i="6"/>
  <c r="L145" i="6"/>
  <c r="F146" i="6"/>
  <c r="I146" i="6"/>
  <c r="J146" i="6"/>
  <c r="K146" i="6"/>
  <c r="L146" i="6"/>
  <c r="F147" i="6"/>
  <c r="F148" i="6"/>
  <c r="F149" i="6"/>
  <c r="F150" i="6"/>
  <c r="F151" i="6"/>
  <c r="F152" i="6"/>
  <c r="F153" i="6"/>
  <c r="F154" i="6"/>
  <c r="L154" i="6"/>
  <c r="F155" i="6"/>
  <c r="L155" i="6"/>
  <c r="F156" i="6"/>
  <c r="L156" i="6"/>
  <c r="C157" i="6"/>
  <c r="I147" i="6" s="1"/>
  <c r="D157" i="6"/>
  <c r="J147" i="6" s="1"/>
  <c r="E157" i="6"/>
  <c r="L157" i="6"/>
  <c r="F158" i="6"/>
  <c r="L158" i="6"/>
  <c r="F159" i="6"/>
  <c r="L159" i="6"/>
  <c r="F160" i="6"/>
  <c r="F161" i="6"/>
  <c r="F162" i="6"/>
  <c r="L162" i="6"/>
  <c r="F163" i="6"/>
  <c r="C164" i="6"/>
  <c r="D164" i="6"/>
  <c r="E164" i="6"/>
  <c r="F164" i="6"/>
  <c r="L164" i="6"/>
  <c r="F165" i="6"/>
  <c r="L165" i="6"/>
  <c r="F166" i="6"/>
  <c r="L166" i="6"/>
  <c r="C167" i="6"/>
  <c r="D167" i="6"/>
  <c r="E167" i="6"/>
  <c r="F167" i="6"/>
  <c r="L167" i="6"/>
  <c r="L169" i="6"/>
  <c r="L4" i="5"/>
  <c r="F5" i="5"/>
  <c r="L5" i="5"/>
  <c r="F6" i="5"/>
  <c r="F22" i="5" s="1"/>
  <c r="F30" i="5" s="1"/>
  <c r="L6" i="5"/>
  <c r="F7" i="5"/>
  <c r="L7" i="5"/>
  <c r="F8" i="5"/>
  <c r="L8" i="5"/>
  <c r="F9" i="5"/>
  <c r="L9" i="5"/>
  <c r="F10" i="5"/>
  <c r="I10" i="5"/>
  <c r="J10" i="5"/>
  <c r="K10" i="5"/>
  <c r="L10" i="5"/>
  <c r="F11" i="5"/>
  <c r="L11" i="5"/>
  <c r="F12" i="5"/>
  <c r="L12" i="5"/>
  <c r="F13" i="5"/>
  <c r="L13" i="5"/>
  <c r="F14" i="5"/>
  <c r="L14" i="5"/>
  <c r="F15" i="5"/>
  <c r="L15" i="5"/>
  <c r="F16" i="5"/>
  <c r="L16" i="5"/>
  <c r="F17" i="5"/>
  <c r="L17" i="5"/>
  <c r="F18" i="5"/>
  <c r="L18" i="5"/>
  <c r="F19" i="5"/>
  <c r="L19" i="5"/>
  <c r="F20" i="5"/>
  <c r="L20" i="5"/>
  <c r="F21" i="5"/>
  <c r="L21" i="5"/>
  <c r="C22" i="5"/>
  <c r="D22" i="5"/>
  <c r="D30" i="5" s="1"/>
  <c r="J149" i="5" s="1"/>
  <c r="E22" i="5"/>
  <c r="L22" i="5"/>
  <c r="F23" i="5"/>
  <c r="F29" i="5" s="1"/>
  <c r="I23" i="5"/>
  <c r="J23" i="5"/>
  <c r="K23" i="5"/>
  <c r="L23" i="5"/>
  <c r="F24" i="5"/>
  <c r="L24" i="5"/>
  <c r="F25" i="5"/>
  <c r="L25" i="5"/>
  <c r="L30" i="5" s="1"/>
  <c r="F26" i="5"/>
  <c r="L26" i="5"/>
  <c r="F27" i="5"/>
  <c r="L27" i="5"/>
  <c r="F28" i="5"/>
  <c r="L28" i="5"/>
  <c r="C29" i="5"/>
  <c r="D29" i="5"/>
  <c r="E29" i="5"/>
  <c r="L29" i="5"/>
  <c r="C30" i="5"/>
  <c r="E30" i="5"/>
  <c r="I30" i="5"/>
  <c r="J30" i="5"/>
  <c r="K30" i="5"/>
  <c r="L31" i="5"/>
  <c r="L32" i="5"/>
  <c r="F33" i="5"/>
  <c r="L33" i="5"/>
  <c r="F34" i="5"/>
  <c r="F46" i="5" s="1"/>
  <c r="L34" i="5"/>
  <c r="F35" i="5"/>
  <c r="L35" i="5"/>
  <c r="F36" i="5"/>
  <c r="L36" i="5"/>
  <c r="F37" i="5"/>
  <c r="L37" i="5"/>
  <c r="F38" i="5"/>
  <c r="I38" i="5"/>
  <c r="J38" i="5"/>
  <c r="K38" i="5"/>
  <c r="L38" i="5"/>
  <c r="F39" i="5"/>
  <c r="K39" i="5"/>
  <c r="F40" i="5"/>
  <c r="F41" i="5"/>
  <c r="F42" i="5"/>
  <c r="F43" i="5"/>
  <c r="F44" i="5"/>
  <c r="F45" i="5"/>
  <c r="C46" i="5"/>
  <c r="I39" i="5" s="1"/>
  <c r="D46" i="5"/>
  <c r="J39" i="5" s="1"/>
  <c r="E46" i="5"/>
  <c r="F47" i="5"/>
  <c r="F54" i="5" s="1"/>
  <c r="F48" i="5"/>
  <c r="F49" i="5"/>
  <c r="F50" i="5"/>
  <c r="F51" i="5"/>
  <c r="F52" i="5"/>
  <c r="F53" i="5"/>
  <c r="C54" i="5"/>
  <c r="D54" i="5"/>
  <c r="E54" i="5"/>
  <c r="L60" i="5"/>
  <c r="F61" i="5"/>
  <c r="L61" i="5"/>
  <c r="F62" i="5"/>
  <c r="L62" i="5"/>
  <c r="F63" i="5"/>
  <c r="L63" i="5"/>
  <c r="F64" i="5"/>
  <c r="L64" i="5"/>
  <c r="F65" i="5"/>
  <c r="L65" i="5"/>
  <c r="F66" i="5"/>
  <c r="I66" i="5"/>
  <c r="J66" i="5"/>
  <c r="K66" i="5"/>
  <c r="L66" i="5"/>
  <c r="F67" i="5"/>
  <c r="I67" i="5"/>
  <c r="F68" i="5"/>
  <c r="C69" i="5"/>
  <c r="D69" i="5"/>
  <c r="J67" i="5" s="1"/>
  <c r="E69" i="5"/>
  <c r="K67" i="5" s="1"/>
  <c r="K149" i="5" s="1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C82" i="5"/>
  <c r="D82" i="5"/>
  <c r="E82" i="5"/>
  <c r="F82" i="5"/>
  <c r="F83" i="5"/>
  <c r="F84" i="5"/>
  <c r="F85" i="5"/>
  <c r="F86" i="5"/>
  <c r="F93" i="5" s="1"/>
  <c r="F87" i="5"/>
  <c r="F88" i="5"/>
  <c r="F89" i="5"/>
  <c r="F90" i="5"/>
  <c r="F91" i="5"/>
  <c r="F92" i="5"/>
  <c r="C93" i="5"/>
  <c r="D93" i="5"/>
  <c r="E93" i="5"/>
  <c r="F94" i="5"/>
  <c r="F95" i="5"/>
  <c r="F110" i="5" s="1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C110" i="5"/>
  <c r="D110" i="5"/>
  <c r="E110" i="5"/>
  <c r="F111" i="5"/>
  <c r="F112" i="5"/>
  <c r="F114" i="5" s="1"/>
  <c r="F113" i="5"/>
  <c r="C114" i="5"/>
  <c r="D114" i="5"/>
  <c r="E114" i="5"/>
  <c r="L116" i="5"/>
  <c r="F117" i="5"/>
  <c r="L117" i="5"/>
  <c r="L125" i="5" s="1"/>
  <c r="F118" i="5"/>
  <c r="L118" i="5"/>
  <c r="F119" i="5"/>
  <c r="L119" i="5"/>
  <c r="F120" i="5"/>
  <c r="L120" i="5"/>
  <c r="F121" i="5"/>
  <c r="L121" i="5"/>
  <c r="F122" i="5"/>
  <c r="L122" i="5"/>
  <c r="F123" i="5"/>
  <c r="L123" i="5"/>
  <c r="F124" i="5"/>
  <c r="L124" i="5"/>
  <c r="F125" i="5"/>
  <c r="I125" i="5"/>
  <c r="J125" i="5"/>
  <c r="K125" i="5"/>
  <c r="F126" i="5"/>
  <c r="F139" i="5" s="1"/>
  <c r="L126" i="5"/>
  <c r="F127" i="5"/>
  <c r="L127" i="5"/>
  <c r="F128" i="5"/>
  <c r="L128" i="5"/>
  <c r="F129" i="5"/>
  <c r="L129" i="5"/>
  <c r="F130" i="5"/>
  <c r="L130" i="5"/>
  <c r="F131" i="5"/>
  <c r="L131" i="5"/>
  <c r="F132" i="5"/>
  <c r="L132" i="5"/>
  <c r="F133" i="5"/>
  <c r="L133" i="5"/>
  <c r="F134" i="5"/>
  <c r="L134" i="5"/>
  <c r="F135" i="5"/>
  <c r="L135" i="5"/>
  <c r="F136" i="5"/>
  <c r="L136" i="5"/>
  <c r="F137" i="5"/>
  <c r="L137" i="5"/>
  <c r="F138" i="5"/>
  <c r="L138" i="5"/>
  <c r="C139" i="5"/>
  <c r="D139" i="5"/>
  <c r="E139" i="5"/>
  <c r="K147" i="5" s="1"/>
  <c r="L139" i="5"/>
  <c r="F140" i="5"/>
  <c r="I140" i="5"/>
  <c r="J140" i="5"/>
  <c r="K140" i="5"/>
  <c r="L140" i="5"/>
  <c r="F141" i="5"/>
  <c r="F157" i="5" s="1"/>
  <c r="L141" i="5"/>
  <c r="F142" i="5"/>
  <c r="L142" i="5"/>
  <c r="F143" i="5"/>
  <c r="L143" i="5"/>
  <c r="F144" i="5"/>
  <c r="L144" i="5"/>
  <c r="F145" i="5"/>
  <c r="L145" i="5"/>
  <c r="F146" i="5"/>
  <c r="I146" i="5"/>
  <c r="J146" i="5"/>
  <c r="K146" i="5"/>
  <c r="L146" i="5"/>
  <c r="F147" i="5"/>
  <c r="F148" i="5"/>
  <c r="F149" i="5"/>
  <c r="F150" i="5"/>
  <c r="F151" i="5"/>
  <c r="F152" i="5"/>
  <c r="F153" i="5"/>
  <c r="F154" i="5"/>
  <c r="L154" i="5"/>
  <c r="F155" i="5"/>
  <c r="L155" i="5"/>
  <c r="F156" i="5"/>
  <c r="L156" i="5"/>
  <c r="C157" i="5"/>
  <c r="I147" i="5" s="1"/>
  <c r="D157" i="5"/>
  <c r="J147" i="5" s="1"/>
  <c r="E157" i="5"/>
  <c r="L157" i="5"/>
  <c r="F158" i="5"/>
  <c r="L158" i="5"/>
  <c r="F159" i="5"/>
  <c r="L159" i="5"/>
  <c r="F160" i="5"/>
  <c r="F161" i="5"/>
  <c r="F162" i="5"/>
  <c r="L162" i="5"/>
  <c r="F163" i="5"/>
  <c r="L163" i="5"/>
  <c r="C164" i="5"/>
  <c r="D164" i="5"/>
  <c r="E164" i="5"/>
  <c r="F164" i="5"/>
  <c r="L164" i="5"/>
  <c r="I164" i="5" s="1"/>
  <c r="F165" i="5"/>
  <c r="L165" i="5"/>
  <c r="F166" i="5"/>
  <c r="L166" i="5"/>
  <c r="C167" i="5"/>
  <c r="D167" i="5"/>
  <c r="E167" i="5"/>
  <c r="F167" i="5"/>
  <c r="L167" i="5"/>
  <c r="L169" i="5"/>
  <c r="L4" i="4"/>
  <c r="F5" i="4"/>
  <c r="L5" i="4"/>
  <c r="F6" i="4"/>
  <c r="F22" i="4" s="1"/>
  <c r="F30" i="4" s="1"/>
  <c r="L6" i="4"/>
  <c r="F7" i="4"/>
  <c r="L7" i="4"/>
  <c r="F8" i="4"/>
  <c r="L8" i="4"/>
  <c r="F9" i="4"/>
  <c r="L9" i="4"/>
  <c r="F10" i="4"/>
  <c r="I10" i="4"/>
  <c r="J10" i="4"/>
  <c r="K10" i="4"/>
  <c r="L10" i="4"/>
  <c r="F11" i="4"/>
  <c r="L11" i="4"/>
  <c r="F12" i="4"/>
  <c r="L12" i="4"/>
  <c r="F13" i="4"/>
  <c r="L13" i="4"/>
  <c r="F14" i="4"/>
  <c r="L14" i="4"/>
  <c r="F15" i="4"/>
  <c r="L15" i="4"/>
  <c r="F16" i="4"/>
  <c r="L16" i="4"/>
  <c r="F17" i="4"/>
  <c r="L17" i="4"/>
  <c r="F18" i="4"/>
  <c r="L18" i="4"/>
  <c r="F19" i="4"/>
  <c r="L19" i="4"/>
  <c r="F20" i="4"/>
  <c r="L20" i="4"/>
  <c r="F21" i="4"/>
  <c r="L21" i="4"/>
  <c r="C22" i="4"/>
  <c r="D22" i="4"/>
  <c r="D30" i="4" s="1"/>
  <c r="J149" i="4" s="1"/>
  <c r="E22" i="4"/>
  <c r="L22" i="4"/>
  <c r="F23" i="4"/>
  <c r="F29" i="4" s="1"/>
  <c r="I23" i="4"/>
  <c r="J23" i="4"/>
  <c r="K23" i="4"/>
  <c r="L23" i="4"/>
  <c r="F24" i="4"/>
  <c r="L24" i="4"/>
  <c r="F25" i="4"/>
  <c r="L25" i="4"/>
  <c r="L30" i="4" s="1"/>
  <c r="F26" i="4"/>
  <c r="L26" i="4"/>
  <c r="F27" i="4"/>
  <c r="L27" i="4"/>
  <c r="F28" i="4"/>
  <c r="L28" i="4"/>
  <c r="C29" i="4"/>
  <c r="D29" i="4"/>
  <c r="E29" i="4"/>
  <c r="L29" i="4"/>
  <c r="C30" i="4"/>
  <c r="E30" i="4"/>
  <c r="I30" i="4"/>
  <c r="J30" i="4"/>
  <c r="K30" i="4"/>
  <c r="L31" i="4"/>
  <c r="L32" i="4"/>
  <c r="F33" i="4"/>
  <c r="L33" i="4"/>
  <c r="F34" i="4"/>
  <c r="F46" i="4" s="1"/>
  <c r="L34" i="4"/>
  <c r="F35" i="4"/>
  <c r="L35" i="4"/>
  <c r="F36" i="4"/>
  <c r="L36" i="4"/>
  <c r="F37" i="4"/>
  <c r="L37" i="4"/>
  <c r="F38" i="4"/>
  <c r="I38" i="4"/>
  <c r="J38" i="4"/>
  <c r="K38" i="4"/>
  <c r="L38" i="4"/>
  <c r="F39" i="4"/>
  <c r="K39" i="4"/>
  <c r="F40" i="4"/>
  <c r="F41" i="4"/>
  <c r="F42" i="4"/>
  <c r="F43" i="4"/>
  <c r="F44" i="4"/>
  <c r="F45" i="4"/>
  <c r="C46" i="4"/>
  <c r="I39" i="4" s="1"/>
  <c r="D46" i="4"/>
  <c r="J39" i="4" s="1"/>
  <c r="E46" i="4"/>
  <c r="F47" i="4"/>
  <c r="F54" i="4" s="1"/>
  <c r="F48" i="4"/>
  <c r="F49" i="4"/>
  <c r="F50" i="4"/>
  <c r="F51" i="4"/>
  <c r="F52" i="4"/>
  <c r="F53" i="4"/>
  <c r="C54" i="4"/>
  <c r="D54" i="4"/>
  <c r="E54" i="4"/>
  <c r="L60" i="4"/>
  <c r="F61" i="4"/>
  <c r="L61" i="4"/>
  <c r="F62" i="4"/>
  <c r="L62" i="4"/>
  <c r="F63" i="4"/>
  <c r="L63" i="4"/>
  <c r="F64" i="4"/>
  <c r="L64" i="4"/>
  <c r="F65" i="4"/>
  <c r="L65" i="4"/>
  <c r="F66" i="4"/>
  <c r="I66" i="4"/>
  <c r="J66" i="4"/>
  <c r="K66" i="4"/>
  <c r="L66" i="4"/>
  <c r="F67" i="4"/>
  <c r="I67" i="4"/>
  <c r="F68" i="4"/>
  <c r="C69" i="4"/>
  <c r="D69" i="4"/>
  <c r="J67" i="4" s="1"/>
  <c r="E69" i="4"/>
  <c r="K67" i="4" s="1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C82" i="4"/>
  <c r="D82" i="4"/>
  <c r="E82" i="4"/>
  <c r="F82" i="4"/>
  <c r="F83" i="4"/>
  <c r="F84" i="4"/>
  <c r="F85" i="4"/>
  <c r="F86" i="4"/>
  <c r="F93" i="4" s="1"/>
  <c r="F87" i="4"/>
  <c r="F88" i="4"/>
  <c r="F89" i="4"/>
  <c r="F90" i="4"/>
  <c r="F91" i="4"/>
  <c r="F92" i="4"/>
  <c r="C93" i="4"/>
  <c r="D93" i="4"/>
  <c r="E93" i="4"/>
  <c r="F94" i="4"/>
  <c r="F95" i="4"/>
  <c r="F110" i="4" s="1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C110" i="4"/>
  <c r="D110" i="4"/>
  <c r="E110" i="4"/>
  <c r="F111" i="4"/>
  <c r="F112" i="4"/>
  <c r="F114" i="4" s="1"/>
  <c r="F113" i="4"/>
  <c r="C114" i="4"/>
  <c r="D114" i="4"/>
  <c r="E114" i="4"/>
  <c r="L116" i="4"/>
  <c r="F117" i="4"/>
  <c r="L117" i="4"/>
  <c r="L125" i="4" s="1"/>
  <c r="F118" i="4"/>
  <c r="L118" i="4"/>
  <c r="F119" i="4"/>
  <c r="L119" i="4"/>
  <c r="F120" i="4"/>
  <c r="L120" i="4"/>
  <c r="F121" i="4"/>
  <c r="L121" i="4"/>
  <c r="F122" i="4"/>
  <c r="L122" i="4"/>
  <c r="F123" i="4"/>
  <c r="L123" i="4"/>
  <c r="F124" i="4"/>
  <c r="L124" i="4"/>
  <c r="F125" i="4"/>
  <c r="I125" i="4"/>
  <c r="J125" i="4"/>
  <c r="K125" i="4"/>
  <c r="F126" i="4"/>
  <c r="F139" i="4" s="1"/>
  <c r="L126" i="4"/>
  <c r="F127" i="4"/>
  <c r="L127" i="4"/>
  <c r="F128" i="4"/>
  <c r="L128" i="4"/>
  <c r="F129" i="4"/>
  <c r="L129" i="4"/>
  <c r="F130" i="4"/>
  <c r="L130" i="4"/>
  <c r="F131" i="4"/>
  <c r="L131" i="4"/>
  <c r="F132" i="4"/>
  <c r="L132" i="4"/>
  <c r="F133" i="4"/>
  <c r="L133" i="4"/>
  <c r="F134" i="4"/>
  <c r="L134" i="4"/>
  <c r="F135" i="4"/>
  <c r="L135" i="4"/>
  <c r="F136" i="4"/>
  <c r="L136" i="4"/>
  <c r="F137" i="4"/>
  <c r="L137" i="4"/>
  <c r="F138" i="4"/>
  <c r="L138" i="4"/>
  <c r="C139" i="4"/>
  <c r="D139" i="4"/>
  <c r="E139" i="4"/>
  <c r="K147" i="4" s="1"/>
  <c r="L139" i="4"/>
  <c r="F140" i="4"/>
  <c r="I140" i="4"/>
  <c r="J140" i="4"/>
  <c r="K140" i="4"/>
  <c r="L140" i="4"/>
  <c r="F141" i="4"/>
  <c r="F157" i="4" s="1"/>
  <c r="L141" i="4"/>
  <c r="F142" i="4"/>
  <c r="L142" i="4"/>
  <c r="F143" i="4"/>
  <c r="L143" i="4"/>
  <c r="F144" i="4"/>
  <c r="L144" i="4"/>
  <c r="F145" i="4"/>
  <c r="L145" i="4"/>
  <c r="F146" i="4"/>
  <c r="I146" i="4"/>
  <c r="J146" i="4"/>
  <c r="K146" i="4"/>
  <c r="L146" i="4"/>
  <c r="F147" i="4"/>
  <c r="F148" i="4"/>
  <c r="F149" i="4"/>
  <c r="F150" i="4"/>
  <c r="F151" i="4"/>
  <c r="F152" i="4"/>
  <c r="F153" i="4"/>
  <c r="F154" i="4"/>
  <c r="L154" i="4"/>
  <c r="F155" i="4"/>
  <c r="L155" i="4"/>
  <c r="F156" i="4"/>
  <c r="L156" i="4"/>
  <c r="C157" i="4"/>
  <c r="I147" i="4" s="1"/>
  <c r="D157" i="4"/>
  <c r="J147" i="4" s="1"/>
  <c r="E157" i="4"/>
  <c r="L157" i="4"/>
  <c r="F158" i="4"/>
  <c r="L158" i="4"/>
  <c r="F159" i="4"/>
  <c r="L159" i="4"/>
  <c r="F160" i="4"/>
  <c r="F161" i="4"/>
  <c r="F162" i="4"/>
  <c r="L162" i="4"/>
  <c r="F163" i="4"/>
  <c r="L163" i="4"/>
  <c r="C164" i="4"/>
  <c r="D164" i="4"/>
  <c r="E164" i="4"/>
  <c r="F164" i="4"/>
  <c r="L164" i="4"/>
  <c r="I164" i="4" s="1"/>
  <c r="F165" i="4"/>
  <c r="L165" i="4"/>
  <c r="F166" i="4"/>
  <c r="L166" i="4"/>
  <c r="C167" i="4"/>
  <c r="D167" i="4"/>
  <c r="E167" i="4"/>
  <c r="F167" i="4"/>
  <c r="L167" i="4"/>
  <c r="L169" i="4"/>
  <c r="L4" i="3"/>
  <c r="L10" i="3" s="1"/>
  <c r="F5" i="3"/>
  <c r="L5" i="3"/>
  <c r="F6" i="3"/>
  <c r="L6" i="3"/>
  <c r="F7" i="3"/>
  <c r="L7" i="3"/>
  <c r="F8" i="3"/>
  <c r="L8" i="3"/>
  <c r="F9" i="3"/>
  <c r="L9" i="3"/>
  <c r="F10" i="3"/>
  <c r="I10" i="3"/>
  <c r="J10" i="3"/>
  <c r="K10" i="3"/>
  <c r="F11" i="3"/>
  <c r="F22" i="3" s="1"/>
  <c r="F30" i="3" s="1"/>
  <c r="I164" i="3" s="1"/>
  <c r="L11" i="3"/>
  <c r="F12" i="3"/>
  <c r="L12" i="3"/>
  <c r="F13" i="3"/>
  <c r="L13" i="3"/>
  <c r="F14" i="3"/>
  <c r="L14" i="3"/>
  <c r="F15" i="3"/>
  <c r="L15" i="3"/>
  <c r="F16" i="3"/>
  <c r="L16" i="3"/>
  <c r="F17" i="3"/>
  <c r="L17" i="3"/>
  <c r="F18" i="3"/>
  <c r="L18" i="3"/>
  <c r="F19" i="3"/>
  <c r="L19" i="3"/>
  <c r="F20" i="3"/>
  <c r="L20" i="3"/>
  <c r="F21" i="3"/>
  <c r="L21" i="3"/>
  <c r="C22" i="3"/>
  <c r="D22" i="3"/>
  <c r="E22" i="3"/>
  <c r="E30" i="3" s="1"/>
  <c r="L22" i="3"/>
  <c r="F23" i="3"/>
  <c r="I23" i="3"/>
  <c r="J23" i="3"/>
  <c r="K23" i="3"/>
  <c r="L23" i="3"/>
  <c r="F24" i="3"/>
  <c r="F29" i="3" s="1"/>
  <c r="L24" i="3"/>
  <c r="F25" i="3"/>
  <c r="L25" i="3"/>
  <c r="F26" i="3"/>
  <c r="L26" i="3"/>
  <c r="F27" i="3"/>
  <c r="L27" i="3"/>
  <c r="F28" i="3"/>
  <c r="L28" i="3"/>
  <c r="C29" i="3"/>
  <c r="D29" i="3"/>
  <c r="E29" i="3"/>
  <c r="L29" i="3"/>
  <c r="C30" i="3"/>
  <c r="D30" i="3"/>
  <c r="I30" i="3"/>
  <c r="J30" i="3"/>
  <c r="K30" i="3"/>
  <c r="L30" i="3"/>
  <c r="L31" i="3"/>
  <c r="L32" i="3"/>
  <c r="L38" i="3" s="1"/>
  <c r="F33" i="3"/>
  <c r="L33" i="3"/>
  <c r="F34" i="3"/>
  <c r="L34" i="3"/>
  <c r="F35" i="3"/>
  <c r="L35" i="3"/>
  <c r="F36" i="3"/>
  <c r="L36" i="3"/>
  <c r="F37" i="3"/>
  <c r="L37" i="3"/>
  <c r="F38" i="3"/>
  <c r="I38" i="3"/>
  <c r="J38" i="3"/>
  <c r="K38" i="3"/>
  <c r="F39" i="3"/>
  <c r="F46" i="3" s="1"/>
  <c r="F40" i="3"/>
  <c r="F41" i="3"/>
  <c r="F42" i="3"/>
  <c r="F43" i="3"/>
  <c r="F44" i="3"/>
  <c r="F45" i="3"/>
  <c r="C46" i="3"/>
  <c r="I39" i="3" s="1"/>
  <c r="I149" i="3" s="1"/>
  <c r="D46" i="3"/>
  <c r="J39" i="3" s="1"/>
  <c r="E46" i="3"/>
  <c r="K39" i="3" s="1"/>
  <c r="F47" i="3"/>
  <c r="F48" i="3"/>
  <c r="F54" i="3" s="1"/>
  <c r="F49" i="3"/>
  <c r="F50" i="3"/>
  <c r="F51" i="3"/>
  <c r="F52" i="3"/>
  <c r="F53" i="3"/>
  <c r="C54" i="3"/>
  <c r="D54" i="3"/>
  <c r="E54" i="3"/>
  <c r="L60" i="3"/>
  <c r="F61" i="3"/>
  <c r="L61" i="3"/>
  <c r="L66" i="3" s="1"/>
  <c r="F62" i="3"/>
  <c r="L62" i="3"/>
  <c r="F63" i="3"/>
  <c r="L63" i="3"/>
  <c r="F64" i="3"/>
  <c r="L64" i="3"/>
  <c r="F65" i="3"/>
  <c r="L65" i="3"/>
  <c r="F66" i="3"/>
  <c r="I66" i="3"/>
  <c r="J66" i="3"/>
  <c r="K66" i="3"/>
  <c r="F67" i="3"/>
  <c r="J67" i="3"/>
  <c r="F68" i="3"/>
  <c r="C69" i="3"/>
  <c r="I67" i="3" s="1"/>
  <c r="D69" i="3"/>
  <c r="E69" i="3"/>
  <c r="K67" i="3" s="1"/>
  <c r="F69" i="3"/>
  <c r="F70" i="3"/>
  <c r="F82" i="3" s="1"/>
  <c r="F71" i="3"/>
  <c r="F72" i="3"/>
  <c r="F73" i="3"/>
  <c r="F74" i="3"/>
  <c r="F75" i="3"/>
  <c r="F76" i="3"/>
  <c r="F77" i="3"/>
  <c r="F78" i="3"/>
  <c r="F79" i="3"/>
  <c r="F80" i="3"/>
  <c r="F81" i="3"/>
  <c r="C82" i="3"/>
  <c r="D82" i="3"/>
  <c r="E82" i="3"/>
  <c r="F83" i="3"/>
  <c r="F93" i="3" s="1"/>
  <c r="F84" i="3"/>
  <c r="F85" i="3"/>
  <c r="F86" i="3"/>
  <c r="F87" i="3"/>
  <c r="F88" i="3"/>
  <c r="F89" i="3"/>
  <c r="F90" i="3"/>
  <c r="F91" i="3"/>
  <c r="F92" i="3"/>
  <c r="C93" i="3"/>
  <c r="D93" i="3"/>
  <c r="E93" i="3"/>
  <c r="F94" i="3"/>
  <c r="F95" i="3"/>
  <c r="F96" i="3"/>
  <c r="F110" i="3" s="1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C110" i="3"/>
  <c r="D110" i="3"/>
  <c r="E110" i="3"/>
  <c r="F111" i="3"/>
  <c r="F112" i="3"/>
  <c r="F113" i="3"/>
  <c r="C114" i="3"/>
  <c r="D114" i="3"/>
  <c r="E114" i="3"/>
  <c r="F114" i="3"/>
  <c r="L116" i="3"/>
  <c r="F117" i="3"/>
  <c r="L117" i="3"/>
  <c r="F118" i="3"/>
  <c r="L118" i="3"/>
  <c r="F119" i="3"/>
  <c r="L119" i="3"/>
  <c r="F120" i="3"/>
  <c r="L120" i="3"/>
  <c r="F121" i="3"/>
  <c r="L121" i="3"/>
  <c r="F122" i="3"/>
  <c r="L122" i="3"/>
  <c r="F123" i="3"/>
  <c r="L123" i="3"/>
  <c r="F124" i="3"/>
  <c r="L124" i="3"/>
  <c r="F125" i="3"/>
  <c r="I125" i="3"/>
  <c r="J125" i="3"/>
  <c r="K125" i="3"/>
  <c r="L125" i="3"/>
  <c r="F126" i="3"/>
  <c r="L126" i="3"/>
  <c r="L140" i="3" s="1"/>
  <c r="F127" i="3"/>
  <c r="L127" i="3"/>
  <c r="F128" i="3"/>
  <c r="L128" i="3"/>
  <c r="F129" i="3"/>
  <c r="L129" i="3"/>
  <c r="F130" i="3"/>
  <c r="L130" i="3"/>
  <c r="F131" i="3"/>
  <c r="L131" i="3"/>
  <c r="F132" i="3"/>
  <c r="L132" i="3"/>
  <c r="F133" i="3"/>
  <c r="L133" i="3"/>
  <c r="F134" i="3"/>
  <c r="L134" i="3"/>
  <c r="F135" i="3"/>
  <c r="L135" i="3"/>
  <c r="F136" i="3"/>
  <c r="L136" i="3"/>
  <c r="F137" i="3"/>
  <c r="L137" i="3"/>
  <c r="F138" i="3"/>
  <c r="L138" i="3"/>
  <c r="C139" i="3"/>
  <c r="D139" i="3"/>
  <c r="E139" i="3"/>
  <c r="F139" i="3"/>
  <c r="L139" i="3"/>
  <c r="F140" i="3"/>
  <c r="I140" i="3"/>
  <c r="J140" i="3"/>
  <c r="K140" i="3"/>
  <c r="F141" i="3"/>
  <c r="L141" i="3"/>
  <c r="L146" i="3" s="1"/>
  <c r="F142" i="3"/>
  <c r="L142" i="3"/>
  <c r="F143" i="3"/>
  <c r="L143" i="3"/>
  <c r="F144" i="3"/>
  <c r="L144" i="3"/>
  <c r="F145" i="3"/>
  <c r="L145" i="3"/>
  <c r="F146" i="3"/>
  <c r="I146" i="3"/>
  <c r="J146" i="3"/>
  <c r="K146" i="3"/>
  <c r="F147" i="3"/>
  <c r="F148" i="3"/>
  <c r="F149" i="3"/>
  <c r="F157" i="3" s="1"/>
  <c r="F150" i="3"/>
  <c r="F151" i="3"/>
  <c r="F152" i="3"/>
  <c r="F153" i="3"/>
  <c r="F154" i="3"/>
  <c r="L154" i="3"/>
  <c r="F155" i="3"/>
  <c r="L155" i="3"/>
  <c r="F156" i="3"/>
  <c r="L156" i="3"/>
  <c r="C157" i="3"/>
  <c r="I147" i="3" s="1"/>
  <c r="D157" i="3"/>
  <c r="J147" i="3" s="1"/>
  <c r="E157" i="3"/>
  <c r="K147" i="3" s="1"/>
  <c r="L157" i="3"/>
  <c r="F158" i="3"/>
  <c r="F164" i="3" s="1"/>
  <c r="L158" i="3"/>
  <c r="F159" i="3"/>
  <c r="L159" i="3"/>
  <c r="F160" i="3"/>
  <c r="F161" i="3"/>
  <c r="F162" i="3"/>
  <c r="L162" i="3"/>
  <c r="F163" i="3"/>
  <c r="L163" i="3"/>
  <c r="C164" i="3"/>
  <c r="D164" i="3"/>
  <c r="E164" i="3"/>
  <c r="L164" i="3"/>
  <c r="F165" i="3"/>
  <c r="L165" i="3"/>
  <c r="F166" i="3"/>
  <c r="L166" i="3"/>
  <c r="C167" i="3"/>
  <c r="D167" i="3"/>
  <c r="E167" i="3"/>
  <c r="F167" i="3"/>
  <c r="L167" i="3"/>
  <c r="L169" i="3"/>
  <c r="L149" i="9" l="1"/>
  <c r="I162" i="9" s="1"/>
  <c r="L147" i="8"/>
  <c r="I167" i="8" s="1"/>
  <c r="L39" i="8"/>
  <c r="I165" i="8" s="1"/>
  <c r="L67" i="8"/>
  <c r="I166" i="8" s="1"/>
  <c r="K149" i="8"/>
  <c r="K151" i="8" s="1"/>
  <c r="J149" i="8"/>
  <c r="J151" i="8" s="1"/>
  <c r="J151" i="6"/>
  <c r="I166" i="6"/>
  <c r="L147" i="6"/>
  <c r="I167" i="6" s="1"/>
  <c r="L67" i="6"/>
  <c r="L39" i="6"/>
  <c r="I165" i="6" s="1"/>
  <c r="K149" i="6"/>
  <c r="K151" i="6" s="1"/>
  <c r="I149" i="6"/>
  <c r="L149" i="5"/>
  <c r="J151" i="5"/>
  <c r="L147" i="5"/>
  <c r="L67" i="5"/>
  <c r="I166" i="5" s="1"/>
  <c r="L39" i="5"/>
  <c r="I165" i="5" s="1"/>
  <c r="I149" i="5"/>
  <c r="K151" i="5"/>
  <c r="I167" i="5"/>
  <c r="J151" i="4"/>
  <c r="L147" i="4"/>
  <c r="L67" i="4"/>
  <c r="I166" i="4" s="1"/>
  <c r="L39" i="4"/>
  <c r="I165" i="4" s="1"/>
  <c r="K149" i="4"/>
  <c r="L149" i="4" s="1"/>
  <c r="I149" i="4"/>
  <c r="I167" i="4"/>
  <c r="I166" i="3"/>
  <c r="L67" i="3"/>
  <c r="K149" i="3"/>
  <c r="L39" i="3"/>
  <c r="I165" i="3"/>
  <c r="L147" i="3"/>
  <c r="I167" i="3" s="1"/>
  <c r="I151" i="3"/>
  <c r="J149" i="3"/>
  <c r="I163" i="9" l="1"/>
  <c r="L149" i="8"/>
  <c r="L151" i="8" s="1"/>
  <c r="L149" i="6"/>
  <c r="I162" i="5"/>
  <c r="L151" i="5"/>
  <c r="I151" i="5"/>
  <c r="I163" i="5"/>
  <c r="I162" i="4"/>
  <c r="L151" i="4"/>
  <c r="A10" i="7" s="1"/>
  <c r="I163" i="4"/>
  <c r="I151" i="4"/>
  <c r="K151" i="4"/>
  <c r="K151" i="3"/>
  <c r="J151" i="3"/>
  <c r="L149" i="3"/>
  <c r="I162" i="8" l="1"/>
  <c r="I163" i="8"/>
  <c r="I162" i="6"/>
  <c r="L151" i="6"/>
  <c r="I163" i="6"/>
  <c r="L151" i="3"/>
  <c r="I162" i="3"/>
  <c r="I163" i="3"/>
</calcChain>
</file>

<file path=xl/sharedStrings.xml><?xml version="1.0" encoding="utf-8"?>
<sst xmlns="http://schemas.openxmlformats.org/spreadsheetml/2006/main" count="3478" uniqueCount="290">
  <si>
    <t>※世帯数には、複数国籍世帯含</t>
    <rPh sb="1" eb="4">
      <t>セタイスウ</t>
    </rPh>
    <rPh sb="7" eb="9">
      <t>フクスウ</t>
    </rPh>
    <rPh sb="9" eb="11">
      <t>コクセキ</t>
    </rPh>
    <rPh sb="11" eb="13">
      <t>セタイ</t>
    </rPh>
    <rPh sb="13" eb="14">
      <t>フク</t>
    </rPh>
    <phoneticPr fontId="6"/>
  </si>
  <si>
    <t>外国人（再掲）</t>
    <rPh sb="0" eb="2">
      <t>ガイコク</t>
    </rPh>
    <rPh sb="2" eb="3">
      <t>ニン</t>
    </rPh>
    <rPh sb="4" eb="6">
      <t>サイケイ</t>
    </rPh>
    <phoneticPr fontId="6"/>
  </si>
  <si>
    <t>内：旧南淡町</t>
    <rPh sb="3" eb="5">
      <t>ナンダン</t>
    </rPh>
    <rPh sb="5" eb="6">
      <t>マチ</t>
    </rPh>
    <phoneticPr fontId="6"/>
  </si>
  <si>
    <t>潮美台計</t>
    <rPh sb="0" eb="2">
      <t>シオビ</t>
    </rPh>
    <rPh sb="2" eb="4">
      <t>ダイケイ</t>
    </rPh>
    <phoneticPr fontId="6"/>
  </si>
  <si>
    <t>内：旧三原町</t>
    <rPh sb="3" eb="5">
      <t>ミハラ</t>
    </rPh>
    <rPh sb="5" eb="6">
      <t>マチ</t>
    </rPh>
    <phoneticPr fontId="6"/>
  </si>
  <si>
    <t>潮美台二丁目</t>
    <rPh sb="0" eb="3">
      <t>シオミダイ</t>
    </rPh>
    <rPh sb="3" eb="4">
      <t>ニ</t>
    </rPh>
    <rPh sb="4" eb="6">
      <t>チョウメ</t>
    </rPh>
    <phoneticPr fontId="6"/>
  </si>
  <si>
    <t>内：旧西淡町</t>
    <rPh sb="3" eb="5">
      <t>セイダン</t>
    </rPh>
    <rPh sb="5" eb="6">
      <t>マチ</t>
    </rPh>
    <phoneticPr fontId="6"/>
  </si>
  <si>
    <t>潮美台一丁目</t>
    <rPh sb="0" eb="3">
      <t>シオミダイ</t>
    </rPh>
    <rPh sb="3" eb="4">
      <t>イチ</t>
    </rPh>
    <rPh sb="4" eb="6">
      <t>チョウメ</t>
    </rPh>
    <phoneticPr fontId="6"/>
  </si>
  <si>
    <t>潮美台</t>
    <rPh sb="0" eb="3">
      <t>シオミダイ</t>
    </rPh>
    <phoneticPr fontId="6"/>
  </si>
  <si>
    <t>内：旧緑　町</t>
    <rPh sb="0" eb="1">
      <t>ウチ</t>
    </rPh>
    <rPh sb="2" eb="3">
      <t>キュウ</t>
    </rPh>
    <rPh sb="3" eb="4">
      <t>ミドリ</t>
    </rPh>
    <rPh sb="5" eb="6">
      <t>マチ</t>
    </rPh>
    <phoneticPr fontId="6"/>
  </si>
  <si>
    <t>北阿万計</t>
    <rPh sb="0" eb="3">
      <t>キタアマ</t>
    </rPh>
    <rPh sb="3" eb="4">
      <t>ケイ</t>
    </rPh>
    <phoneticPr fontId="6"/>
  </si>
  <si>
    <t>南あわじ市</t>
    <rPh sb="0" eb="1">
      <t>ミナミ</t>
    </rPh>
    <rPh sb="4" eb="5">
      <t>シ</t>
    </rPh>
    <phoneticPr fontId="6"/>
  </si>
  <si>
    <t>65歳以上</t>
    <rPh sb="2" eb="3">
      <t>サイ</t>
    </rPh>
    <rPh sb="3" eb="5">
      <t>イジョウ</t>
    </rPh>
    <phoneticPr fontId="6"/>
  </si>
  <si>
    <t>高原</t>
    <rPh sb="0" eb="2">
      <t>タカハラ</t>
    </rPh>
    <phoneticPr fontId="6"/>
  </si>
  <si>
    <t>60歳以上</t>
    <rPh sb="2" eb="3">
      <t>サイ</t>
    </rPh>
    <rPh sb="3" eb="5">
      <t>イジョウ</t>
    </rPh>
    <phoneticPr fontId="6"/>
  </si>
  <si>
    <t>筒井</t>
    <rPh sb="0" eb="2">
      <t>ツツイ</t>
    </rPh>
    <phoneticPr fontId="6"/>
  </si>
  <si>
    <t>※その他(減）・・・職権消除・国籍喪失等</t>
    <rPh sb="3" eb="4">
      <t>タ</t>
    </rPh>
    <rPh sb="5" eb="6">
      <t>ゲン</t>
    </rPh>
    <rPh sb="10" eb="12">
      <t>ショッケン</t>
    </rPh>
    <rPh sb="12" eb="13">
      <t>ケ</t>
    </rPh>
    <rPh sb="13" eb="14">
      <t>ジョ</t>
    </rPh>
    <rPh sb="15" eb="17">
      <t>コクセキ</t>
    </rPh>
    <rPh sb="17" eb="19">
      <t>ソウシツ</t>
    </rPh>
    <rPh sb="19" eb="20">
      <t>トウ</t>
    </rPh>
    <phoneticPr fontId="6"/>
  </si>
  <si>
    <t>新田北</t>
    <rPh sb="0" eb="2">
      <t>シンデン</t>
    </rPh>
    <rPh sb="2" eb="3">
      <t>キタ</t>
    </rPh>
    <phoneticPr fontId="6"/>
  </si>
  <si>
    <t>※その他(増）・・・転出取消・職権記載・帰化等</t>
    <rPh sb="3" eb="4">
      <t>タ</t>
    </rPh>
    <rPh sb="5" eb="6">
      <t>ゾウ</t>
    </rPh>
    <rPh sb="10" eb="12">
      <t>テンシュツ</t>
    </rPh>
    <rPh sb="12" eb="14">
      <t>トリケシ</t>
    </rPh>
    <rPh sb="15" eb="17">
      <t>ショッケン</t>
    </rPh>
    <rPh sb="17" eb="19">
      <t>キサイ</t>
    </rPh>
    <rPh sb="20" eb="22">
      <t>キカ</t>
    </rPh>
    <rPh sb="22" eb="23">
      <t>トウ</t>
    </rPh>
    <phoneticPr fontId="6"/>
  </si>
  <si>
    <t>新田中</t>
    <rPh sb="0" eb="2">
      <t>シンデン</t>
    </rPh>
    <rPh sb="2" eb="3">
      <t>ナカ</t>
    </rPh>
    <phoneticPr fontId="6"/>
  </si>
  <si>
    <t>その他(減）</t>
    <rPh sb="2" eb="3">
      <t>タ</t>
    </rPh>
    <rPh sb="4" eb="5">
      <t>ゲン</t>
    </rPh>
    <phoneticPr fontId="6"/>
  </si>
  <si>
    <t>伊賀野</t>
    <rPh sb="0" eb="2">
      <t>イガ</t>
    </rPh>
    <rPh sb="2" eb="3">
      <t>ノ</t>
    </rPh>
    <phoneticPr fontId="6"/>
  </si>
  <si>
    <t>その他(増）</t>
    <rPh sb="2" eb="3">
      <t>タ</t>
    </rPh>
    <rPh sb="4" eb="5">
      <t>ゾウ</t>
    </rPh>
    <phoneticPr fontId="6"/>
  </si>
  <si>
    <t>稲田南</t>
    <rPh sb="0" eb="1">
      <t>イナ</t>
    </rPh>
    <rPh sb="1" eb="2">
      <t>タ</t>
    </rPh>
    <rPh sb="2" eb="3">
      <t>ミナミ</t>
    </rPh>
    <phoneticPr fontId="6"/>
  </si>
  <si>
    <t>北阿万</t>
    <rPh sb="0" eb="1">
      <t>キタ</t>
    </rPh>
    <rPh sb="1" eb="2">
      <t>ア</t>
    </rPh>
    <rPh sb="2" eb="3">
      <t>マン</t>
    </rPh>
    <phoneticPr fontId="6"/>
  </si>
  <si>
    <t>死亡</t>
    <rPh sb="0" eb="2">
      <t>シボウ</t>
    </rPh>
    <phoneticPr fontId="6"/>
  </si>
  <si>
    <t>賀集計</t>
    <rPh sb="0" eb="2">
      <t>カシュウ</t>
    </rPh>
    <rPh sb="2" eb="3">
      <t>ケイ</t>
    </rPh>
    <phoneticPr fontId="6"/>
  </si>
  <si>
    <t>出生</t>
    <rPh sb="0" eb="2">
      <t>シュッショウ</t>
    </rPh>
    <phoneticPr fontId="6"/>
  </si>
  <si>
    <t>福井北</t>
    <rPh sb="0" eb="2">
      <t>フクイ</t>
    </rPh>
    <rPh sb="2" eb="3">
      <t>キタ</t>
    </rPh>
    <phoneticPr fontId="6"/>
  </si>
  <si>
    <t>転出</t>
    <rPh sb="0" eb="2">
      <t>テンシュツ</t>
    </rPh>
    <phoneticPr fontId="6"/>
  </si>
  <si>
    <t>福井</t>
    <rPh sb="0" eb="2">
      <t>フクイ</t>
    </rPh>
    <phoneticPr fontId="6"/>
  </si>
  <si>
    <t>転入</t>
    <rPh sb="0" eb="2">
      <t>テンニュウ</t>
    </rPh>
    <phoneticPr fontId="6"/>
  </si>
  <si>
    <t>高萩</t>
    <rPh sb="0" eb="1">
      <t>タカ</t>
    </rPh>
    <rPh sb="1" eb="2">
      <t>ハギ</t>
    </rPh>
    <phoneticPr fontId="6"/>
  </si>
  <si>
    <t>※平均年齢</t>
    <rPh sb="1" eb="3">
      <t>ヘイキン</t>
    </rPh>
    <rPh sb="3" eb="5">
      <t>ネンレイ</t>
    </rPh>
    <phoneticPr fontId="6"/>
  </si>
  <si>
    <t>生子</t>
    <rPh sb="0" eb="1">
      <t>ナマ</t>
    </rPh>
    <rPh sb="1" eb="2">
      <t>コ</t>
    </rPh>
    <phoneticPr fontId="6"/>
  </si>
  <si>
    <t>東山</t>
    <rPh sb="0" eb="1">
      <t>ヒガシ</t>
    </rPh>
    <rPh sb="1" eb="2">
      <t>ヤマ</t>
    </rPh>
    <phoneticPr fontId="6"/>
  </si>
  <si>
    <t>前月比</t>
    <rPh sb="0" eb="3">
      <t>ゼンゲツヒ</t>
    </rPh>
    <phoneticPr fontId="6"/>
  </si>
  <si>
    <t>牛内</t>
    <rPh sb="0" eb="1">
      <t>ウシ</t>
    </rPh>
    <rPh sb="1" eb="2">
      <t>ウチ</t>
    </rPh>
    <phoneticPr fontId="6"/>
  </si>
  <si>
    <t>野田</t>
    <rPh sb="0" eb="2">
      <t>ノダ</t>
    </rPh>
    <phoneticPr fontId="6"/>
  </si>
  <si>
    <t>南あわじ市総合計</t>
    <rPh sb="0" eb="1">
      <t>ミナミ</t>
    </rPh>
    <rPh sb="4" eb="5">
      <t>シ</t>
    </rPh>
    <rPh sb="5" eb="7">
      <t>ソウゴウ</t>
    </rPh>
    <rPh sb="7" eb="8">
      <t>ケイ</t>
    </rPh>
    <phoneticPr fontId="6"/>
  </si>
  <si>
    <t>西田</t>
    <rPh sb="0" eb="2">
      <t>ニシダ</t>
    </rPh>
    <phoneticPr fontId="6"/>
  </si>
  <si>
    <t>立川瀬</t>
    <rPh sb="0" eb="2">
      <t>タテカワ</t>
    </rPh>
    <rPh sb="2" eb="3">
      <t>セ</t>
    </rPh>
    <phoneticPr fontId="6"/>
  </si>
  <si>
    <t>旧南淡町合計</t>
    <rPh sb="0" eb="1">
      <t>キュウ</t>
    </rPh>
    <rPh sb="1" eb="4">
      <t>ナンダンチョウ</t>
    </rPh>
    <rPh sb="4" eb="6">
      <t>ゴウケイ</t>
    </rPh>
    <phoneticPr fontId="6"/>
  </si>
  <si>
    <t>八幡北</t>
    <rPh sb="0" eb="2">
      <t>ヤハタ</t>
    </rPh>
    <rPh sb="2" eb="3">
      <t>キタ</t>
    </rPh>
    <phoneticPr fontId="6"/>
  </si>
  <si>
    <t>沼島計</t>
    <rPh sb="0" eb="2">
      <t>ヌシマ</t>
    </rPh>
    <rPh sb="2" eb="3">
      <t>ケイ</t>
    </rPh>
    <phoneticPr fontId="6"/>
  </si>
  <si>
    <t>八幡中</t>
    <rPh sb="0" eb="2">
      <t>ヤハタ</t>
    </rPh>
    <rPh sb="2" eb="3">
      <t>ナカ</t>
    </rPh>
    <phoneticPr fontId="6"/>
  </si>
  <si>
    <t>泊区</t>
    <rPh sb="0" eb="1">
      <t>ト</t>
    </rPh>
    <rPh sb="1" eb="2">
      <t>ク</t>
    </rPh>
    <phoneticPr fontId="6"/>
  </si>
  <si>
    <t>八幡南</t>
    <rPh sb="0" eb="2">
      <t>ヤハタ</t>
    </rPh>
    <rPh sb="2" eb="3">
      <t>ミナミ</t>
    </rPh>
    <phoneticPr fontId="6"/>
  </si>
  <si>
    <t>東区</t>
    <rPh sb="0" eb="1">
      <t>ヒガシ</t>
    </rPh>
    <rPh sb="1" eb="2">
      <t>ク</t>
    </rPh>
    <phoneticPr fontId="6"/>
  </si>
  <si>
    <t>辻川原</t>
    <rPh sb="0" eb="2">
      <t>ツジカワ</t>
    </rPh>
    <rPh sb="2" eb="3">
      <t>ハラ</t>
    </rPh>
    <phoneticPr fontId="6"/>
  </si>
  <si>
    <t>北区</t>
    <rPh sb="0" eb="2">
      <t>キタク</t>
    </rPh>
    <phoneticPr fontId="6"/>
  </si>
  <si>
    <t>八幡西</t>
    <rPh sb="0" eb="2">
      <t>ヤハタ</t>
    </rPh>
    <rPh sb="2" eb="3">
      <t>ニシ</t>
    </rPh>
    <phoneticPr fontId="6"/>
  </si>
  <si>
    <t>中区</t>
    <rPh sb="0" eb="1">
      <t>ナカ</t>
    </rPh>
    <rPh sb="1" eb="2">
      <t>ク</t>
    </rPh>
    <phoneticPr fontId="6"/>
  </si>
  <si>
    <t>八幡東</t>
    <rPh sb="0" eb="2">
      <t>ヤハタ</t>
    </rPh>
    <rPh sb="2" eb="3">
      <t>ヒガシ</t>
    </rPh>
    <phoneticPr fontId="6"/>
  </si>
  <si>
    <t>南区</t>
    <rPh sb="0" eb="1">
      <t>ミナミ</t>
    </rPh>
    <rPh sb="1" eb="2">
      <t>ク</t>
    </rPh>
    <phoneticPr fontId="6"/>
  </si>
  <si>
    <t>沼 島</t>
    <rPh sb="0" eb="1">
      <t>ヌマ</t>
    </rPh>
    <rPh sb="2" eb="3">
      <t>シマ</t>
    </rPh>
    <phoneticPr fontId="6"/>
  </si>
  <si>
    <t>賀集</t>
    <rPh sb="0" eb="2">
      <t>カシュウ</t>
    </rPh>
    <phoneticPr fontId="6"/>
  </si>
  <si>
    <t>灘計</t>
    <rPh sb="0" eb="1">
      <t>ナダ</t>
    </rPh>
    <rPh sb="1" eb="2">
      <t>ケイ</t>
    </rPh>
    <phoneticPr fontId="6"/>
  </si>
  <si>
    <t>鍛治屋</t>
    <rPh sb="0" eb="3">
      <t>カジヤ</t>
    </rPh>
    <phoneticPr fontId="6"/>
  </si>
  <si>
    <t>賀 集</t>
    <rPh sb="0" eb="1">
      <t>ガ</t>
    </rPh>
    <rPh sb="2" eb="3">
      <t>シュウ</t>
    </rPh>
    <phoneticPr fontId="6"/>
  </si>
  <si>
    <t>来川</t>
    <rPh sb="0" eb="1">
      <t>ク</t>
    </rPh>
    <rPh sb="1" eb="2">
      <t>カワ</t>
    </rPh>
    <phoneticPr fontId="6"/>
  </si>
  <si>
    <t>福良計</t>
    <rPh sb="0" eb="2">
      <t>フクラ</t>
    </rPh>
    <rPh sb="2" eb="3">
      <t>ケイ</t>
    </rPh>
    <phoneticPr fontId="6"/>
  </si>
  <si>
    <t>白崎</t>
    <rPh sb="0" eb="2">
      <t>シロサキ</t>
    </rPh>
    <phoneticPr fontId="6"/>
  </si>
  <si>
    <t>うずしお台</t>
    <rPh sb="4" eb="5">
      <t>ダイ</t>
    </rPh>
    <phoneticPr fontId="6"/>
  </si>
  <si>
    <t>黒岩</t>
    <rPh sb="0" eb="2">
      <t>クロイワ</t>
    </rPh>
    <phoneticPr fontId="6"/>
  </si>
  <si>
    <t>浜町</t>
    <rPh sb="0" eb="1">
      <t>ハマ</t>
    </rPh>
    <rPh sb="1" eb="2">
      <t>マチ</t>
    </rPh>
    <phoneticPr fontId="6"/>
  </si>
  <si>
    <t>惣川</t>
    <rPh sb="0" eb="1">
      <t>ソウ</t>
    </rPh>
    <rPh sb="1" eb="2">
      <t>カワ</t>
    </rPh>
    <phoneticPr fontId="6"/>
  </si>
  <si>
    <t>かるも</t>
    <phoneticPr fontId="6"/>
  </si>
  <si>
    <t>吉野</t>
    <rPh sb="0" eb="2">
      <t>ヨシノ</t>
    </rPh>
    <phoneticPr fontId="6"/>
  </si>
  <si>
    <t>仁尾</t>
    <rPh sb="0" eb="2">
      <t>ニオ</t>
    </rPh>
    <phoneticPr fontId="6"/>
  </si>
  <si>
    <t>山本</t>
    <rPh sb="0" eb="2">
      <t>ヤマモト</t>
    </rPh>
    <phoneticPr fontId="6"/>
  </si>
  <si>
    <t>西十軒家</t>
    <rPh sb="0" eb="1">
      <t>ニシ</t>
    </rPh>
    <rPh sb="1" eb="3">
      <t>ジュッケン</t>
    </rPh>
    <rPh sb="3" eb="4">
      <t>イエ</t>
    </rPh>
    <phoneticPr fontId="6"/>
  </si>
  <si>
    <t>城方</t>
    <rPh sb="0" eb="1">
      <t>シロ</t>
    </rPh>
    <rPh sb="1" eb="2">
      <t>ホウ</t>
    </rPh>
    <phoneticPr fontId="6"/>
  </si>
  <si>
    <t>東十軒家</t>
    <rPh sb="0" eb="1">
      <t>ヒガシ</t>
    </rPh>
    <rPh sb="1" eb="3">
      <t>ジュッケン</t>
    </rPh>
    <rPh sb="3" eb="4">
      <t>イエ</t>
    </rPh>
    <phoneticPr fontId="6"/>
  </si>
  <si>
    <t>油谷</t>
    <rPh sb="0" eb="2">
      <t>ユタニ</t>
    </rPh>
    <phoneticPr fontId="6"/>
  </si>
  <si>
    <t>谷川町</t>
    <rPh sb="0" eb="2">
      <t>タニカワ</t>
    </rPh>
    <rPh sb="2" eb="3">
      <t>チョウ</t>
    </rPh>
    <phoneticPr fontId="6"/>
  </si>
  <si>
    <t>払川</t>
    <rPh sb="0" eb="1">
      <t>ハラ</t>
    </rPh>
    <rPh sb="1" eb="2">
      <t>カワ</t>
    </rPh>
    <phoneticPr fontId="6"/>
  </si>
  <si>
    <t>網屋町</t>
    <rPh sb="0" eb="1">
      <t>アミ</t>
    </rPh>
    <rPh sb="1" eb="2">
      <t>ヤ</t>
    </rPh>
    <rPh sb="2" eb="3">
      <t>チョウ</t>
    </rPh>
    <phoneticPr fontId="6"/>
  </si>
  <si>
    <t>円実</t>
    <rPh sb="0" eb="1">
      <t>エン</t>
    </rPh>
    <rPh sb="1" eb="2">
      <t>ジツ</t>
    </rPh>
    <phoneticPr fontId="6"/>
  </si>
  <si>
    <t>五分一町</t>
    <rPh sb="0" eb="2">
      <t>ゴブン</t>
    </rPh>
    <rPh sb="2" eb="3">
      <t>イチ</t>
    </rPh>
    <rPh sb="3" eb="4">
      <t>チョウ</t>
    </rPh>
    <phoneticPr fontId="6"/>
  </si>
  <si>
    <t>大川</t>
    <rPh sb="0" eb="2">
      <t>オオカワ</t>
    </rPh>
    <phoneticPr fontId="6"/>
  </si>
  <si>
    <t>住吉町</t>
    <rPh sb="0" eb="2">
      <t>スミヨシ</t>
    </rPh>
    <rPh sb="2" eb="3">
      <t>チョウ</t>
    </rPh>
    <phoneticPr fontId="6"/>
  </si>
  <si>
    <t>土生</t>
    <rPh sb="0" eb="1">
      <t>ツチ</t>
    </rPh>
    <rPh sb="1" eb="2">
      <t>イ</t>
    </rPh>
    <phoneticPr fontId="6"/>
  </si>
  <si>
    <t>戎町</t>
    <rPh sb="0" eb="1">
      <t>エビス</t>
    </rPh>
    <rPh sb="1" eb="2">
      <t>チョウ</t>
    </rPh>
    <phoneticPr fontId="6"/>
  </si>
  <si>
    <t>地野</t>
    <rPh sb="0" eb="1">
      <t>チ</t>
    </rPh>
    <rPh sb="1" eb="2">
      <t>ノ</t>
    </rPh>
    <phoneticPr fontId="6"/>
  </si>
  <si>
    <t>仲之町</t>
    <rPh sb="0" eb="3">
      <t>ナカノチョウ</t>
    </rPh>
    <phoneticPr fontId="6"/>
  </si>
  <si>
    <t>仁頃</t>
    <rPh sb="0" eb="1">
      <t>ニ</t>
    </rPh>
    <rPh sb="1" eb="2">
      <t>コロ</t>
    </rPh>
    <phoneticPr fontId="6"/>
  </si>
  <si>
    <t>灘</t>
    <rPh sb="0" eb="1">
      <t>ナダ</t>
    </rPh>
    <phoneticPr fontId="6"/>
  </si>
  <si>
    <t>備前町</t>
    <rPh sb="0" eb="2">
      <t>ビゼン</t>
    </rPh>
    <rPh sb="2" eb="3">
      <t>チョウ</t>
    </rPh>
    <phoneticPr fontId="6"/>
  </si>
  <si>
    <t>阿万計</t>
    <rPh sb="0" eb="2">
      <t>アマ</t>
    </rPh>
    <rPh sb="2" eb="3">
      <t>ケイ</t>
    </rPh>
    <phoneticPr fontId="6"/>
  </si>
  <si>
    <t>南納屋町</t>
    <rPh sb="0" eb="1">
      <t>ミナミ</t>
    </rPh>
    <rPh sb="1" eb="2">
      <t>ナン</t>
    </rPh>
    <rPh sb="2" eb="3">
      <t>ヤ</t>
    </rPh>
    <rPh sb="3" eb="4">
      <t>チョウ</t>
    </rPh>
    <phoneticPr fontId="6"/>
  </si>
  <si>
    <t>東町</t>
    <rPh sb="0" eb="1">
      <t>ヒガシ</t>
    </rPh>
    <rPh sb="1" eb="2">
      <t>マチ</t>
    </rPh>
    <phoneticPr fontId="6"/>
  </si>
  <si>
    <t>北納屋町</t>
    <rPh sb="0" eb="1">
      <t>キタ</t>
    </rPh>
    <rPh sb="1" eb="2">
      <t>ナン</t>
    </rPh>
    <rPh sb="2" eb="3">
      <t>ヤ</t>
    </rPh>
    <rPh sb="3" eb="4">
      <t>チョウ</t>
    </rPh>
    <phoneticPr fontId="6"/>
  </si>
  <si>
    <t>丸田</t>
    <rPh sb="0" eb="2">
      <t>マルタ</t>
    </rPh>
    <phoneticPr fontId="6"/>
  </si>
  <si>
    <t>二丁目</t>
    <rPh sb="0" eb="3">
      <t>ニチョウメ</t>
    </rPh>
    <phoneticPr fontId="6"/>
  </si>
  <si>
    <t>西町</t>
    <rPh sb="0" eb="1">
      <t>ニシ</t>
    </rPh>
    <rPh sb="1" eb="2">
      <t>マチ</t>
    </rPh>
    <phoneticPr fontId="6"/>
  </si>
  <si>
    <t>西一丁目</t>
    <rPh sb="0" eb="1">
      <t>ニシ</t>
    </rPh>
    <rPh sb="1" eb="4">
      <t>イッチョウメ</t>
    </rPh>
    <phoneticPr fontId="6"/>
  </si>
  <si>
    <t>吹上町</t>
    <rPh sb="0" eb="2">
      <t>フキア</t>
    </rPh>
    <rPh sb="2" eb="3">
      <t>マチ</t>
    </rPh>
    <phoneticPr fontId="6"/>
  </si>
  <si>
    <t>東一丁目</t>
    <rPh sb="0" eb="1">
      <t>ヒガシ</t>
    </rPh>
    <rPh sb="1" eb="4">
      <t>イッチョウメ</t>
    </rPh>
    <phoneticPr fontId="6"/>
  </si>
  <si>
    <t>中西</t>
    <rPh sb="0" eb="2">
      <t>ナカニシ</t>
    </rPh>
    <phoneticPr fontId="6"/>
  </si>
  <si>
    <t>本町</t>
    <rPh sb="0" eb="2">
      <t>ホンマチ</t>
    </rPh>
    <phoneticPr fontId="6"/>
  </si>
  <si>
    <t>佐野</t>
    <rPh sb="0" eb="2">
      <t>サノ</t>
    </rPh>
    <phoneticPr fontId="6"/>
  </si>
  <si>
    <t>築地</t>
    <rPh sb="0" eb="1">
      <t>チク</t>
    </rPh>
    <rPh sb="1" eb="2">
      <t>チ</t>
    </rPh>
    <phoneticPr fontId="6"/>
  </si>
  <si>
    <t>塩屋町</t>
    <rPh sb="0" eb="2">
      <t>シオヤ</t>
    </rPh>
    <rPh sb="2" eb="3">
      <t>マチ</t>
    </rPh>
    <phoneticPr fontId="6"/>
  </si>
  <si>
    <t>向谷</t>
    <rPh sb="0" eb="1">
      <t>ムカ</t>
    </rPh>
    <rPh sb="1" eb="2">
      <t>タニ</t>
    </rPh>
    <phoneticPr fontId="6"/>
  </si>
  <si>
    <t>下町</t>
    <rPh sb="0" eb="1">
      <t>シタ</t>
    </rPh>
    <rPh sb="1" eb="2">
      <t>マチ</t>
    </rPh>
    <phoneticPr fontId="6"/>
  </si>
  <si>
    <t>東本町</t>
    <rPh sb="0" eb="1">
      <t>ヒガシ</t>
    </rPh>
    <rPh sb="1" eb="3">
      <t>ホンマチ</t>
    </rPh>
    <phoneticPr fontId="6"/>
  </si>
  <si>
    <t>福 良</t>
    <rPh sb="0" eb="1">
      <t>フク</t>
    </rPh>
    <rPh sb="2" eb="3">
      <t>リョウ</t>
    </rPh>
    <phoneticPr fontId="6"/>
  </si>
  <si>
    <t>上町</t>
    <rPh sb="0" eb="1">
      <t>ウエ</t>
    </rPh>
    <rPh sb="1" eb="2">
      <t>マチ</t>
    </rPh>
    <phoneticPr fontId="6"/>
  </si>
  <si>
    <t>阿 万</t>
    <rPh sb="0" eb="1">
      <t>ア</t>
    </rPh>
    <rPh sb="2" eb="3">
      <t>マン</t>
    </rPh>
    <phoneticPr fontId="6"/>
  </si>
  <si>
    <t>【旧南淡町】(75)</t>
    <rPh sb="1" eb="2">
      <t>キュウ</t>
    </rPh>
    <rPh sb="2" eb="4">
      <t>ナンダン</t>
    </rPh>
    <rPh sb="4" eb="5">
      <t>チョウ</t>
    </rPh>
    <phoneticPr fontId="6"/>
  </si>
  <si>
    <t>倭文計</t>
    <rPh sb="0" eb="2">
      <t>シトオリ</t>
    </rPh>
    <rPh sb="2" eb="3">
      <t>ケイ</t>
    </rPh>
    <phoneticPr fontId="6"/>
  </si>
  <si>
    <t>高</t>
    <rPh sb="0" eb="1">
      <t>コウ</t>
    </rPh>
    <phoneticPr fontId="6"/>
  </si>
  <si>
    <t>委文</t>
    <rPh sb="0" eb="1">
      <t>イ</t>
    </rPh>
    <rPh sb="1" eb="2">
      <t>ブン</t>
    </rPh>
    <phoneticPr fontId="6"/>
  </si>
  <si>
    <t>流</t>
    <rPh sb="0" eb="1">
      <t>ナガ</t>
    </rPh>
    <phoneticPr fontId="6"/>
  </si>
  <si>
    <t>倭 文</t>
    <rPh sb="0" eb="1">
      <t>ヤマト</t>
    </rPh>
    <rPh sb="2" eb="3">
      <t>ブン</t>
    </rPh>
    <phoneticPr fontId="6"/>
  </si>
  <si>
    <t>神代計</t>
    <rPh sb="0" eb="2">
      <t>ジンダイ</t>
    </rPh>
    <rPh sb="2" eb="3">
      <t>ケイ</t>
    </rPh>
    <phoneticPr fontId="6"/>
  </si>
  <si>
    <t>小路</t>
    <rPh sb="0" eb="2">
      <t>コウジ</t>
    </rPh>
    <phoneticPr fontId="6"/>
  </si>
  <si>
    <t>國上</t>
    <rPh sb="0" eb="1">
      <t>コク</t>
    </rPh>
    <rPh sb="1" eb="2">
      <t>ウエ</t>
    </rPh>
    <phoneticPr fontId="6"/>
  </si>
  <si>
    <t>城家</t>
    <rPh sb="0" eb="1">
      <t>シロ</t>
    </rPh>
    <rPh sb="1" eb="2">
      <t>イエ</t>
    </rPh>
    <phoneticPr fontId="6"/>
  </si>
  <si>
    <t>南所</t>
    <rPh sb="0" eb="1">
      <t>ナン</t>
    </rPh>
    <rPh sb="1" eb="2">
      <t>ショ</t>
    </rPh>
    <phoneticPr fontId="6"/>
  </si>
  <si>
    <t>経所</t>
    <rPh sb="0" eb="1">
      <t>ケイ</t>
    </rPh>
    <rPh sb="1" eb="2">
      <t>ショ</t>
    </rPh>
    <phoneticPr fontId="6"/>
  </si>
  <si>
    <t>南上</t>
    <rPh sb="0" eb="1">
      <t>ミナミ</t>
    </rPh>
    <rPh sb="1" eb="2">
      <t>カミ</t>
    </rPh>
    <phoneticPr fontId="6"/>
  </si>
  <si>
    <t>北所</t>
    <rPh sb="0" eb="1">
      <t>キタ</t>
    </rPh>
    <rPh sb="1" eb="2">
      <t>ショ</t>
    </rPh>
    <phoneticPr fontId="6"/>
  </si>
  <si>
    <t>籠池</t>
    <rPh sb="0" eb="1">
      <t>カゴ</t>
    </rPh>
    <rPh sb="1" eb="2">
      <t>イケ</t>
    </rPh>
    <phoneticPr fontId="6"/>
  </si>
  <si>
    <t>富田</t>
    <rPh sb="0" eb="2">
      <t>トミタ</t>
    </rPh>
    <phoneticPr fontId="6"/>
  </si>
  <si>
    <t>喜来</t>
    <rPh sb="0" eb="1">
      <t>キ</t>
    </rPh>
    <rPh sb="1" eb="2">
      <t>ライ</t>
    </rPh>
    <phoneticPr fontId="6"/>
  </si>
  <si>
    <t>黒道</t>
    <rPh sb="0" eb="1">
      <t>クロ</t>
    </rPh>
    <rPh sb="1" eb="2">
      <t>ミチ</t>
    </rPh>
    <phoneticPr fontId="6"/>
  </si>
  <si>
    <t>浦壁</t>
    <rPh sb="0" eb="1">
      <t>ウラ</t>
    </rPh>
    <rPh sb="1" eb="2">
      <t>カベ</t>
    </rPh>
    <phoneticPr fontId="6"/>
  </si>
  <si>
    <t>上中原</t>
    <rPh sb="0" eb="1">
      <t>ウエ</t>
    </rPh>
    <rPh sb="1" eb="3">
      <t>ナカハラ</t>
    </rPh>
    <phoneticPr fontId="6"/>
  </si>
  <si>
    <t>段</t>
    <rPh sb="0" eb="1">
      <t>ダン</t>
    </rPh>
    <phoneticPr fontId="6"/>
  </si>
  <si>
    <t>久保</t>
    <rPh sb="0" eb="2">
      <t>クボ</t>
    </rPh>
    <phoneticPr fontId="6"/>
  </si>
  <si>
    <t>社家</t>
    <rPh sb="0" eb="2">
      <t>シャケ</t>
    </rPh>
    <phoneticPr fontId="6"/>
  </si>
  <si>
    <t>神 代</t>
    <rPh sb="0" eb="1">
      <t>カミ</t>
    </rPh>
    <rPh sb="2" eb="3">
      <t>ダイ</t>
    </rPh>
    <phoneticPr fontId="6"/>
  </si>
  <si>
    <t>市計</t>
    <rPh sb="0" eb="1">
      <t>イチ</t>
    </rPh>
    <rPh sb="1" eb="2">
      <t>ケイ</t>
    </rPh>
    <phoneticPr fontId="6"/>
  </si>
  <si>
    <t>三條</t>
    <rPh sb="0" eb="2">
      <t>サンジョウ</t>
    </rPh>
    <phoneticPr fontId="6"/>
  </si>
  <si>
    <t>新</t>
    <rPh sb="0" eb="1">
      <t>シン</t>
    </rPh>
    <phoneticPr fontId="6"/>
  </si>
  <si>
    <t>德長</t>
    <rPh sb="0" eb="1">
      <t>トク</t>
    </rPh>
    <rPh sb="1" eb="2">
      <t>ナガ</t>
    </rPh>
    <phoneticPr fontId="6"/>
  </si>
  <si>
    <t>十一ヶ所</t>
    <rPh sb="0" eb="1">
      <t>ジュウ</t>
    </rPh>
    <rPh sb="1" eb="4">
      <t>イチカショ</t>
    </rPh>
    <phoneticPr fontId="6"/>
  </si>
  <si>
    <t>市</t>
    <rPh sb="0" eb="1">
      <t>イチ</t>
    </rPh>
    <phoneticPr fontId="6"/>
  </si>
  <si>
    <t>善光寺</t>
    <rPh sb="0" eb="3">
      <t>ゼンコウジ</t>
    </rPh>
    <phoneticPr fontId="6"/>
  </si>
  <si>
    <t>小井</t>
    <rPh sb="0" eb="1">
      <t>ショウ</t>
    </rPh>
    <rPh sb="1" eb="2">
      <t>イ</t>
    </rPh>
    <phoneticPr fontId="6"/>
  </si>
  <si>
    <t>円行寺</t>
    <rPh sb="0" eb="1">
      <t>エン</t>
    </rPh>
    <rPh sb="1" eb="2">
      <t>イ</t>
    </rPh>
    <rPh sb="2" eb="3">
      <t>ジ</t>
    </rPh>
    <phoneticPr fontId="6"/>
  </si>
  <si>
    <t>福永</t>
    <rPh sb="0" eb="2">
      <t>フクナガ</t>
    </rPh>
    <phoneticPr fontId="6"/>
  </si>
  <si>
    <t>青木</t>
    <rPh sb="0" eb="2">
      <t>アオキ</t>
    </rPh>
    <phoneticPr fontId="6"/>
  </si>
  <si>
    <t>八木計</t>
    <rPh sb="0" eb="2">
      <t>ヤギ</t>
    </rPh>
    <rPh sb="2" eb="3">
      <t>ケイ</t>
    </rPh>
    <phoneticPr fontId="6"/>
  </si>
  <si>
    <t>徳野</t>
    <rPh sb="0" eb="1">
      <t>トク</t>
    </rPh>
    <rPh sb="1" eb="2">
      <t>ノ</t>
    </rPh>
    <phoneticPr fontId="6"/>
  </si>
  <si>
    <t>野原</t>
    <rPh sb="0" eb="2">
      <t>ノハラ</t>
    </rPh>
    <phoneticPr fontId="6"/>
  </si>
  <si>
    <t>新庄</t>
    <rPh sb="0" eb="1">
      <t>シン</t>
    </rPh>
    <rPh sb="1" eb="2">
      <t>ショウ</t>
    </rPh>
    <phoneticPr fontId="6"/>
  </si>
  <si>
    <t>国分</t>
    <rPh sb="0" eb="1">
      <t>クニ</t>
    </rPh>
    <rPh sb="1" eb="2">
      <t>ブン</t>
    </rPh>
    <phoneticPr fontId="6"/>
  </si>
  <si>
    <t>立石</t>
    <rPh sb="0" eb="2">
      <t>タテイシ</t>
    </rPh>
    <phoneticPr fontId="6"/>
  </si>
  <si>
    <t>鳥井</t>
    <rPh sb="0" eb="2">
      <t>トリイ</t>
    </rPh>
    <phoneticPr fontId="6"/>
  </si>
  <si>
    <t>養宜上</t>
    <rPh sb="0" eb="1">
      <t>ヨウ</t>
    </rPh>
    <rPh sb="1" eb="2">
      <t>ギ</t>
    </rPh>
    <rPh sb="2" eb="3">
      <t>カミ</t>
    </rPh>
    <phoneticPr fontId="6"/>
  </si>
  <si>
    <t>養宜中</t>
    <rPh sb="0" eb="1">
      <t>ヨウ</t>
    </rPh>
    <rPh sb="1" eb="2">
      <t>ギ</t>
    </rPh>
    <rPh sb="2" eb="3">
      <t>ナカ</t>
    </rPh>
    <phoneticPr fontId="6"/>
  </si>
  <si>
    <t>入田</t>
    <rPh sb="0" eb="1">
      <t>イ</t>
    </rPh>
    <rPh sb="1" eb="2">
      <t>タ</t>
    </rPh>
    <phoneticPr fontId="6"/>
  </si>
  <si>
    <t>大久保</t>
    <rPh sb="0" eb="3">
      <t>オオクボ</t>
    </rPh>
    <phoneticPr fontId="6"/>
  </si>
  <si>
    <t>寺内</t>
    <rPh sb="0" eb="2">
      <t>ジナイ</t>
    </rPh>
    <phoneticPr fontId="6"/>
  </si>
  <si>
    <t>馬回</t>
    <rPh sb="0" eb="1">
      <t>ウマ</t>
    </rPh>
    <rPh sb="1" eb="2">
      <t>マワ</t>
    </rPh>
    <phoneticPr fontId="6"/>
  </si>
  <si>
    <t>八 木</t>
    <rPh sb="0" eb="1">
      <t>ハチ</t>
    </rPh>
    <rPh sb="2" eb="3">
      <t>キ</t>
    </rPh>
    <phoneticPr fontId="6"/>
  </si>
  <si>
    <t>榎列計</t>
    <rPh sb="0" eb="2">
      <t>エナミ</t>
    </rPh>
    <rPh sb="2" eb="3">
      <t>ケイ</t>
    </rPh>
    <phoneticPr fontId="6"/>
  </si>
  <si>
    <t>松田</t>
    <rPh sb="0" eb="2">
      <t>マツダ</t>
    </rPh>
    <phoneticPr fontId="6"/>
  </si>
  <si>
    <t>旧三原町合計</t>
    <rPh sb="0" eb="1">
      <t>キュウ</t>
    </rPh>
    <rPh sb="1" eb="4">
      <t>ミハラチョウ</t>
    </rPh>
    <rPh sb="4" eb="6">
      <t>ゴウケイ</t>
    </rPh>
    <phoneticPr fontId="6"/>
  </si>
  <si>
    <t>掃守</t>
    <rPh sb="0" eb="1">
      <t>ハ</t>
    </rPh>
    <rPh sb="1" eb="2">
      <t>カミ</t>
    </rPh>
    <phoneticPr fontId="6"/>
  </si>
  <si>
    <t>志知計</t>
    <rPh sb="0" eb="2">
      <t>シチ</t>
    </rPh>
    <rPh sb="2" eb="3">
      <t>ケイ</t>
    </rPh>
    <phoneticPr fontId="6"/>
  </si>
  <si>
    <t>下幡多</t>
    <rPh sb="0" eb="3">
      <t>シモハダ</t>
    </rPh>
    <phoneticPr fontId="6"/>
  </si>
  <si>
    <t>中島上</t>
    <rPh sb="0" eb="2">
      <t>ナカシマ</t>
    </rPh>
    <rPh sb="2" eb="3">
      <t>ウエ</t>
    </rPh>
    <phoneticPr fontId="6"/>
  </si>
  <si>
    <t>山所</t>
    <rPh sb="0" eb="1">
      <t>ヤマ</t>
    </rPh>
    <rPh sb="1" eb="2">
      <t>ショ</t>
    </rPh>
    <phoneticPr fontId="6"/>
  </si>
  <si>
    <t>中島大</t>
    <rPh sb="0" eb="2">
      <t>ナカシマ</t>
    </rPh>
    <rPh sb="2" eb="3">
      <t>ダイ</t>
    </rPh>
    <phoneticPr fontId="6"/>
  </si>
  <si>
    <t>上幡多</t>
    <rPh sb="0" eb="1">
      <t>ウエ</t>
    </rPh>
    <rPh sb="1" eb="3">
      <t>ハタ</t>
    </rPh>
    <phoneticPr fontId="6"/>
  </si>
  <si>
    <t>中島下</t>
    <rPh sb="0" eb="2">
      <t>ナカシマ</t>
    </rPh>
    <rPh sb="2" eb="3">
      <t>シモ</t>
    </rPh>
    <phoneticPr fontId="6"/>
  </si>
  <si>
    <t>西川</t>
    <rPh sb="0" eb="2">
      <t>ニシカワ</t>
    </rPh>
    <phoneticPr fontId="6"/>
  </si>
  <si>
    <t>難波</t>
    <rPh sb="0" eb="2">
      <t>ナンバ</t>
    </rPh>
    <phoneticPr fontId="6"/>
  </si>
  <si>
    <t>小榎列</t>
    <rPh sb="0" eb="1">
      <t>コ</t>
    </rPh>
    <rPh sb="1" eb="3">
      <t>エナミ</t>
    </rPh>
    <phoneticPr fontId="6"/>
  </si>
  <si>
    <t>佐礼尾</t>
    <rPh sb="0" eb="1">
      <t>サ</t>
    </rPh>
    <rPh sb="1" eb="2">
      <t>レイ</t>
    </rPh>
    <rPh sb="2" eb="3">
      <t>オ</t>
    </rPh>
    <phoneticPr fontId="6"/>
  </si>
  <si>
    <t>大榎列</t>
    <rPh sb="0" eb="1">
      <t>オオ</t>
    </rPh>
    <rPh sb="1" eb="3">
      <t>エナミ</t>
    </rPh>
    <phoneticPr fontId="6"/>
  </si>
  <si>
    <t>榎 列</t>
    <rPh sb="0" eb="1">
      <t>エノキ</t>
    </rPh>
    <rPh sb="2" eb="3">
      <t>レツ</t>
    </rPh>
    <phoneticPr fontId="6"/>
  </si>
  <si>
    <t>松本</t>
    <rPh sb="0" eb="1">
      <t>マツ</t>
    </rPh>
    <rPh sb="1" eb="2">
      <t>ホン</t>
    </rPh>
    <phoneticPr fontId="6"/>
  </si>
  <si>
    <t>志 知</t>
    <rPh sb="0" eb="1">
      <t>ココロザシ</t>
    </rPh>
    <rPh sb="2" eb="3">
      <t>チ</t>
    </rPh>
    <phoneticPr fontId="6"/>
  </si>
  <si>
    <t>【旧三原町】(55)</t>
    <rPh sb="1" eb="2">
      <t>キュウ</t>
    </rPh>
    <rPh sb="2" eb="4">
      <t>ミハラ</t>
    </rPh>
    <rPh sb="4" eb="5">
      <t>チョウ</t>
    </rPh>
    <phoneticPr fontId="6"/>
  </si>
  <si>
    <t>湊計</t>
    <rPh sb="0" eb="1">
      <t>ミナト</t>
    </rPh>
    <rPh sb="1" eb="2">
      <t>ケイ</t>
    </rPh>
    <phoneticPr fontId="6"/>
  </si>
  <si>
    <t>登立</t>
    <rPh sb="0" eb="1">
      <t>ノボ</t>
    </rPh>
    <rPh sb="1" eb="2">
      <t>タ</t>
    </rPh>
    <phoneticPr fontId="6"/>
  </si>
  <si>
    <t>里上</t>
    <rPh sb="0" eb="1">
      <t>サト</t>
    </rPh>
    <rPh sb="1" eb="2">
      <t>カミ</t>
    </rPh>
    <phoneticPr fontId="6"/>
  </si>
  <si>
    <t>里下</t>
    <rPh sb="0" eb="1">
      <t>サト</t>
    </rPh>
    <rPh sb="1" eb="2">
      <t>シモ</t>
    </rPh>
    <phoneticPr fontId="6"/>
  </si>
  <si>
    <t>西</t>
    <rPh sb="0" eb="1">
      <t>ニシ</t>
    </rPh>
    <phoneticPr fontId="6"/>
  </si>
  <si>
    <t>港</t>
    <rPh sb="0" eb="1">
      <t>ミナト</t>
    </rPh>
    <phoneticPr fontId="6"/>
  </si>
  <si>
    <t>浜</t>
    <rPh sb="0" eb="1">
      <t>ハマ</t>
    </rPh>
    <phoneticPr fontId="6"/>
  </si>
  <si>
    <t>東</t>
    <rPh sb="0" eb="1">
      <t>ヒガシ</t>
    </rPh>
    <phoneticPr fontId="6"/>
  </si>
  <si>
    <t>湊</t>
    <rPh sb="0" eb="1">
      <t>ミナト</t>
    </rPh>
    <phoneticPr fontId="6"/>
  </si>
  <si>
    <t>松帆計</t>
    <rPh sb="0" eb="1">
      <t>マツ</t>
    </rPh>
    <rPh sb="1" eb="2">
      <t>ホ</t>
    </rPh>
    <rPh sb="2" eb="3">
      <t>ケイ</t>
    </rPh>
    <phoneticPr fontId="6"/>
  </si>
  <si>
    <t>西路</t>
    <rPh sb="0" eb="1">
      <t>ニシ</t>
    </rPh>
    <rPh sb="1" eb="2">
      <t>ジ</t>
    </rPh>
    <phoneticPr fontId="6"/>
  </si>
  <si>
    <t>志知川</t>
    <rPh sb="0" eb="2">
      <t>シチ</t>
    </rPh>
    <rPh sb="2" eb="3">
      <t>ガワ</t>
    </rPh>
    <phoneticPr fontId="6"/>
  </si>
  <si>
    <t>戒旦寺</t>
    <rPh sb="0" eb="1">
      <t>カイ</t>
    </rPh>
    <rPh sb="1" eb="2">
      <t>ダン</t>
    </rPh>
    <rPh sb="2" eb="3">
      <t>ジ</t>
    </rPh>
    <phoneticPr fontId="6"/>
  </si>
  <si>
    <t>脇田</t>
    <rPh sb="0" eb="1">
      <t>ワキ</t>
    </rPh>
    <rPh sb="1" eb="2">
      <t>タ</t>
    </rPh>
    <phoneticPr fontId="6"/>
  </si>
  <si>
    <t>高屋</t>
    <rPh sb="0" eb="2">
      <t>コウヤ</t>
    </rPh>
    <phoneticPr fontId="6"/>
  </si>
  <si>
    <t>江尻</t>
    <rPh sb="0" eb="2">
      <t>エジリ</t>
    </rPh>
    <phoneticPr fontId="6"/>
  </si>
  <si>
    <t>旧西淡町合計</t>
    <rPh sb="0" eb="1">
      <t>キュウ</t>
    </rPh>
    <rPh sb="1" eb="3">
      <t>セイダン</t>
    </rPh>
    <rPh sb="3" eb="4">
      <t>チョウ</t>
    </rPh>
    <rPh sb="4" eb="6">
      <t>ゴウケイ</t>
    </rPh>
    <phoneticPr fontId="6"/>
  </si>
  <si>
    <t>塩浜</t>
    <rPh sb="0" eb="2">
      <t>シオハマ</t>
    </rPh>
    <phoneticPr fontId="6"/>
  </si>
  <si>
    <t>北方</t>
    <rPh sb="0" eb="2">
      <t>キタカタ</t>
    </rPh>
    <phoneticPr fontId="6"/>
  </si>
  <si>
    <t>鈩</t>
    <rPh sb="0" eb="1">
      <t>イロリ</t>
    </rPh>
    <phoneticPr fontId="6"/>
  </si>
  <si>
    <t>宝明寺</t>
    <rPh sb="0" eb="1">
      <t>タカラ</t>
    </rPh>
    <rPh sb="1" eb="2">
      <t>ミョウ</t>
    </rPh>
    <rPh sb="2" eb="3">
      <t>ジ</t>
    </rPh>
    <phoneticPr fontId="6"/>
  </si>
  <si>
    <t>志知</t>
    <rPh sb="0" eb="2">
      <t>シチ</t>
    </rPh>
    <phoneticPr fontId="6"/>
  </si>
  <si>
    <t>櫟田</t>
    <rPh sb="0" eb="1">
      <t>イチイ</t>
    </rPh>
    <rPh sb="1" eb="2">
      <t>タ</t>
    </rPh>
    <phoneticPr fontId="6"/>
  </si>
  <si>
    <t>北</t>
    <rPh sb="0" eb="1">
      <t>キタ</t>
    </rPh>
    <phoneticPr fontId="6"/>
  </si>
  <si>
    <t>北浜</t>
    <rPh sb="0" eb="2">
      <t>キタハマ</t>
    </rPh>
    <phoneticPr fontId="6"/>
  </si>
  <si>
    <t>南</t>
    <rPh sb="0" eb="1">
      <t>ミナミ</t>
    </rPh>
    <phoneticPr fontId="6"/>
  </si>
  <si>
    <t>慶野</t>
    <rPh sb="0" eb="1">
      <t>ケイ</t>
    </rPh>
    <rPh sb="1" eb="2">
      <t>ノ</t>
    </rPh>
    <phoneticPr fontId="6"/>
  </si>
  <si>
    <t>飯山寺</t>
    <rPh sb="0" eb="1">
      <t>ハン</t>
    </rPh>
    <rPh sb="1" eb="2">
      <t>サン</t>
    </rPh>
    <rPh sb="2" eb="3">
      <t>ジ</t>
    </rPh>
    <phoneticPr fontId="6"/>
  </si>
  <si>
    <t>古津路</t>
    <rPh sb="0" eb="1">
      <t>コ</t>
    </rPh>
    <rPh sb="1" eb="2">
      <t>ツ</t>
    </rPh>
    <rPh sb="2" eb="3">
      <t>ロ</t>
    </rPh>
    <phoneticPr fontId="6"/>
  </si>
  <si>
    <t>松 帆</t>
    <rPh sb="0" eb="1">
      <t>マツ</t>
    </rPh>
    <rPh sb="2" eb="3">
      <t>ホ</t>
    </rPh>
    <phoneticPr fontId="6"/>
  </si>
  <si>
    <t>口</t>
    <rPh sb="0" eb="1">
      <t>クチ</t>
    </rPh>
    <phoneticPr fontId="6"/>
  </si>
  <si>
    <t>【旧西淡町】(51)</t>
    <rPh sb="1" eb="2">
      <t>キュウ</t>
    </rPh>
    <rPh sb="2" eb="4">
      <t>セイダン</t>
    </rPh>
    <rPh sb="4" eb="5">
      <t>チョウ</t>
    </rPh>
    <phoneticPr fontId="6"/>
  </si>
  <si>
    <t>奥</t>
    <rPh sb="0" eb="1">
      <t>オク</t>
    </rPh>
    <phoneticPr fontId="6"/>
  </si>
  <si>
    <t>伊加利計</t>
    <rPh sb="0" eb="3">
      <t>イカリ</t>
    </rPh>
    <rPh sb="3" eb="4">
      <t>ケイ</t>
    </rPh>
    <phoneticPr fontId="6"/>
  </si>
  <si>
    <t>旧緑町合計</t>
    <rPh sb="0" eb="1">
      <t>キュウ</t>
    </rPh>
    <rPh sb="1" eb="2">
      <t>ミドリ</t>
    </rPh>
    <rPh sb="2" eb="3">
      <t>チョウ</t>
    </rPh>
    <rPh sb="3" eb="5">
      <t>ゴウケイ</t>
    </rPh>
    <phoneticPr fontId="6"/>
  </si>
  <si>
    <t>仲野</t>
    <rPh sb="0" eb="2">
      <t>ナカノ</t>
    </rPh>
    <phoneticPr fontId="6"/>
  </si>
  <si>
    <t>畦原</t>
    <rPh sb="0" eb="1">
      <t>アゼ</t>
    </rPh>
    <rPh sb="1" eb="2">
      <t>ハラ</t>
    </rPh>
    <phoneticPr fontId="6"/>
  </si>
  <si>
    <t>倭文団地</t>
    <rPh sb="0" eb="1">
      <t>ワ</t>
    </rPh>
    <rPh sb="1" eb="2">
      <t>ブン</t>
    </rPh>
    <rPh sb="2" eb="4">
      <t>ダンチ</t>
    </rPh>
    <phoneticPr fontId="6"/>
  </si>
  <si>
    <t>下所</t>
    <rPh sb="0" eb="1">
      <t>シモ</t>
    </rPh>
    <rPh sb="1" eb="2">
      <t>ショ</t>
    </rPh>
    <phoneticPr fontId="6"/>
  </si>
  <si>
    <t>安住寺</t>
    <rPh sb="0" eb="2">
      <t>アンジュウ</t>
    </rPh>
    <rPh sb="2" eb="3">
      <t>ジ</t>
    </rPh>
    <phoneticPr fontId="6"/>
  </si>
  <si>
    <t>本村</t>
    <rPh sb="0" eb="2">
      <t>ホンムラ</t>
    </rPh>
    <phoneticPr fontId="6"/>
  </si>
  <si>
    <t>土井</t>
    <rPh sb="0" eb="2">
      <t>ドイ</t>
    </rPh>
    <phoneticPr fontId="6"/>
  </si>
  <si>
    <t>湯の河</t>
    <rPh sb="0" eb="1">
      <t>ユ</t>
    </rPh>
    <rPh sb="2" eb="3">
      <t>カワ</t>
    </rPh>
    <phoneticPr fontId="6"/>
  </si>
  <si>
    <t>庄田</t>
    <rPh sb="0" eb="2">
      <t>ショウダ</t>
    </rPh>
    <phoneticPr fontId="6"/>
  </si>
  <si>
    <t>山口</t>
    <rPh sb="0" eb="2">
      <t>ヤマグチ</t>
    </rPh>
    <phoneticPr fontId="6"/>
  </si>
  <si>
    <t>伊加利</t>
    <rPh sb="0" eb="1">
      <t>イ</t>
    </rPh>
    <rPh sb="1" eb="2">
      <t>カ</t>
    </rPh>
    <rPh sb="2" eb="3">
      <t>リ</t>
    </rPh>
    <phoneticPr fontId="6"/>
  </si>
  <si>
    <t>神道</t>
    <rPh sb="0" eb="1">
      <t>カミ</t>
    </rPh>
    <rPh sb="1" eb="2">
      <t>ミチ</t>
    </rPh>
    <phoneticPr fontId="6"/>
  </si>
  <si>
    <t>阿那賀計</t>
    <rPh sb="0" eb="3">
      <t>アナガ</t>
    </rPh>
    <rPh sb="3" eb="4">
      <t>ケイ</t>
    </rPh>
    <phoneticPr fontId="6"/>
  </si>
  <si>
    <t>長田</t>
    <rPh sb="0" eb="2">
      <t>ナガタ</t>
    </rPh>
    <phoneticPr fontId="6"/>
  </si>
  <si>
    <t>倭 文</t>
    <rPh sb="0" eb="1">
      <t>ワ</t>
    </rPh>
    <rPh sb="2" eb="3">
      <t>ブン</t>
    </rPh>
    <phoneticPr fontId="6"/>
  </si>
  <si>
    <t>西路</t>
    <rPh sb="0" eb="2">
      <t>ニシジ</t>
    </rPh>
    <phoneticPr fontId="6"/>
  </si>
  <si>
    <t>広田計</t>
    <rPh sb="0" eb="2">
      <t>ヒロタ</t>
    </rPh>
    <rPh sb="2" eb="3">
      <t>ケイ</t>
    </rPh>
    <phoneticPr fontId="6"/>
  </si>
  <si>
    <t>県住緑広田</t>
    <rPh sb="0" eb="1">
      <t>ケン</t>
    </rPh>
    <rPh sb="1" eb="2">
      <t>ジュウ</t>
    </rPh>
    <rPh sb="2" eb="3">
      <t>ミドリ</t>
    </rPh>
    <rPh sb="3" eb="5">
      <t>ヒロタ</t>
    </rPh>
    <phoneticPr fontId="6"/>
  </si>
  <si>
    <t>島</t>
    <rPh sb="0" eb="1">
      <t>シマ</t>
    </rPh>
    <phoneticPr fontId="6"/>
  </si>
  <si>
    <t>川向岡住宅</t>
    <rPh sb="0" eb="1">
      <t>カワ</t>
    </rPh>
    <rPh sb="1" eb="2">
      <t>ムカ</t>
    </rPh>
    <rPh sb="2" eb="3">
      <t>オカ</t>
    </rPh>
    <rPh sb="3" eb="5">
      <t>ジュウタク</t>
    </rPh>
    <phoneticPr fontId="6"/>
  </si>
  <si>
    <t>端所</t>
    <rPh sb="0" eb="1">
      <t>ハナ</t>
    </rPh>
    <rPh sb="1" eb="2">
      <t>ジョ</t>
    </rPh>
    <phoneticPr fontId="6"/>
  </si>
  <si>
    <t>川向住宅</t>
    <rPh sb="0" eb="1">
      <t>カワ</t>
    </rPh>
    <rPh sb="1" eb="2">
      <t>ムカ</t>
    </rPh>
    <rPh sb="2" eb="4">
      <t>ジュウタク</t>
    </rPh>
    <phoneticPr fontId="6"/>
  </si>
  <si>
    <t>松ヶ谷</t>
    <rPh sb="0" eb="1">
      <t>マツ</t>
    </rPh>
    <rPh sb="2" eb="3">
      <t>タニ</t>
    </rPh>
    <phoneticPr fontId="6"/>
  </si>
  <si>
    <t>堂丸団地</t>
    <rPh sb="0" eb="1">
      <t>ドウ</t>
    </rPh>
    <rPh sb="1" eb="2">
      <t>マル</t>
    </rPh>
    <rPh sb="2" eb="4">
      <t>ダンチ</t>
    </rPh>
    <phoneticPr fontId="6"/>
  </si>
  <si>
    <t>小磯</t>
    <rPh sb="0" eb="2">
      <t>コイソ</t>
    </rPh>
    <phoneticPr fontId="6"/>
  </si>
  <si>
    <t>みどりが丘</t>
    <rPh sb="4" eb="5">
      <t>オカ</t>
    </rPh>
    <phoneticPr fontId="6"/>
  </si>
  <si>
    <t>小木場</t>
    <rPh sb="0" eb="1">
      <t>コ</t>
    </rPh>
    <rPh sb="1" eb="3">
      <t>キバ</t>
    </rPh>
    <phoneticPr fontId="6"/>
  </si>
  <si>
    <t>三洋</t>
    <rPh sb="0" eb="1">
      <t>サン</t>
    </rPh>
    <rPh sb="1" eb="2">
      <t>ヨウ</t>
    </rPh>
    <phoneticPr fontId="6"/>
  </si>
  <si>
    <t>木場</t>
    <rPh sb="0" eb="1">
      <t>キ</t>
    </rPh>
    <rPh sb="1" eb="2">
      <t>バ</t>
    </rPh>
    <phoneticPr fontId="6"/>
  </si>
  <si>
    <t>中山</t>
    <rPh sb="0" eb="2">
      <t>ナカヤマ</t>
    </rPh>
    <phoneticPr fontId="6"/>
  </si>
  <si>
    <t>北栄</t>
    <rPh sb="0" eb="1">
      <t>キタ</t>
    </rPh>
    <rPh sb="1" eb="2">
      <t>サカエ</t>
    </rPh>
    <phoneticPr fontId="6"/>
  </si>
  <si>
    <t>徳原</t>
    <rPh sb="0" eb="2">
      <t>トクハラ</t>
    </rPh>
    <phoneticPr fontId="6"/>
  </si>
  <si>
    <t>中</t>
    <rPh sb="0" eb="1">
      <t>ナカ</t>
    </rPh>
    <phoneticPr fontId="6"/>
  </si>
  <si>
    <t>中筋</t>
    <rPh sb="0" eb="1">
      <t>ナカ</t>
    </rPh>
    <rPh sb="1" eb="2">
      <t>スジ</t>
    </rPh>
    <phoneticPr fontId="6"/>
  </si>
  <si>
    <t>広田南</t>
    <rPh sb="0" eb="2">
      <t>ヒロタ</t>
    </rPh>
    <rPh sb="2" eb="3">
      <t>ミナミ</t>
    </rPh>
    <phoneticPr fontId="6"/>
  </si>
  <si>
    <t>伊毘</t>
    <rPh sb="0" eb="1">
      <t>イ</t>
    </rPh>
    <rPh sb="1" eb="2">
      <t>ビ</t>
    </rPh>
    <phoneticPr fontId="6"/>
  </si>
  <si>
    <t>阿那賀</t>
    <rPh sb="0" eb="1">
      <t>ア</t>
    </rPh>
    <rPh sb="1" eb="2">
      <t>ナ</t>
    </rPh>
    <rPh sb="2" eb="3">
      <t>ガ</t>
    </rPh>
    <phoneticPr fontId="6"/>
  </si>
  <si>
    <t>不藤</t>
    <rPh sb="0" eb="2">
      <t>フトウ</t>
    </rPh>
    <phoneticPr fontId="6"/>
  </si>
  <si>
    <t>津井計</t>
    <rPh sb="0" eb="2">
      <t>ツイ</t>
    </rPh>
    <rPh sb="2" eb="3">
      <t>ケイ</t>
    </rPh>
    <phoneticPr fontId="6"/>
  </si>
  <si>
    <t>市場</t>
    <rPh sb="0" eb="2">
      <t>イチバ</t>
    </rPh>
    <phoneticPr fontId="6"/>
  </si>
  <si>
    <t>西本村</t>
    <rPh sb="0" eb="1">
      <t>ニシ</t>
    </rPh>
    <rPh sb="1" eb="3">
      <t>ホンムラ</t>
    </rPh>
    <phoneticPr fontId="6"/>
  </si>
  <si>
    <t>大丸</t>
    <rPh sb="0" eb="2">
      <t>ダイマル</t>
    </rPh>
    <phoneticPr fontId="6"/>
  </si>
  <si>
    <t>中田</t>
    <rPh sb="0" eb="2">
      <t>ナカタ</t>
    </rPh>
    <phoneticPr fontId="6"/>
  </si>
  <si>
    <t>中央</t>
    <rPh sb="0" eb="2">
      <t>チュウオウ</t>
    </rPh>
    <phoneticPr fontId="6"/>
  </si>
  <si>
    <t>広田上</t>
    <rPh sb="0" eb="2">
      <t>ヒロタ</t>
    </rPh>
    <rPh sb="2" eb="3">
      <t>カミ</t>
    </rPh>
    <phoneticPr fontId="6"/>
  </si>
  <si>
    <t>雁来</t>
    <rPh sb="0" eb="2">
      <t>カリコ</t>
    </rPh>
    <phoneticPr fontId="6"/>
  </si>
  <si>
    <t>川向</t>
    <rPh sb="0" eb="1">
      <t>カワ</t>
    </rPh>
    <rPh sb="1" eb="2">
      <t>ムカ</t>
    </rPh>
    <phoneticPr fontId="6"/>
  </si>
  <si>
    <t>中津浦</t>
    <rPh sb="0" eb="3">
      <t>ナカツウラ</t>
    </rPh>
    <phoneticPr fontId="6"/>
  </si>
  <si>
    <t>山添</t>
    <rPh sb="0" eb="2">
      <t>ヤマゾエ</t>
    </rPh>
    <phoneticPr fontId="6"/>
  </si>
  <si>
    <t>広 田</t>
    <rPh sb="0" eb="1">
      <t>ヒロ</t>
    </rPh>
    <rPh sb="2" eb="3">
      <t>タ</t>
    </rPh>
    <phoneticPr fontId="6"/>
  </si>
  <si>
    <t>内原</t>
    <rPh sb="0" eb="2">
      <t>ウチハラ</t>
    </rPh>
    <phoneticPr fontId="6"/>
  </si>
  <si>
    <t>津　井</t>
    <rPh sb="0" eb="1">
      <t>ツ</t>
    </rPh>
    <rPh sb="2" eb="3">
      <t>セイ</t>
    </rPh>
    <phoneticPr fontId="6"/>
  </si>
  <si>
    <t>【旧緑町】(23)</t>
    <rPh sb="1" eb="2">
      <t>キュウ</t>
    </rPh>
    <rPh sb="2" eb="3">
      <t>ミドリ</t>
    </rPh>
    <rPh sb="3" eb="4">
      <t>チョウ</t>
    </rPh>
    <phoneticPr fontId="6"/>
  </si>
  <si>
    <t>人口計</t>
    <rPh sb="0" eb="2">
      <t>ジンコウ</t>
    </rPh>
    <rPh sb="2" eb="3">
      <t>ケイ</t>
    </rPh>
    <phoneticPr fontId="6"/>
  </si>
  <si>
    <t>女</t>
    <rPh sb="0" eb="1">
      <t>ジョ</t>
    </rPh>
    <phoneticPr fontId="6"/>
  </si>
  <si>
    <t>男</t>
    <rPh sb="0" eb="1">
      <t>ダン</t>
    </rPh>
    <phoneticPr fontId="6"/>
  </si>
  <si>
    <t>世帯数</t>
    <rPh sb="0" eb="3">
      <t>セタイスウ</t>
    </rPh>
    <phoneticPr fontId="6"/>
  </si>
  <si>
    <t>行政区</t>
    <rPh sb="0" eb="2">
      <t>ギョウセイ</t>
    </rPh>
    <rPh sb="2" eb="3">
      <t>ク</t>
    </rPh>
    <phoneticPr fontId="6"/>
  </si>
  <si>
    <t>地 区</t>
    <rPh sb="0" eb="1">
      <t>チ</t>
    </rPh>
    <rPh sb="2" eb="3">
      <t>ク</t>
    </rPh>
    <phoneticPr fontId="6"/>
  </si>
  <si>
    <t>作成　平成30年4月末現在</t>
    <rPh sb="0" eb="2">
      <t>サクセイ</t>
    </rPh>
    <rPh sb="3" eb="5">
      <t>ヘイセイ</t>
    </rPh>
    <rPh sb="7" eb="8">
      <t>ネン</t>
    </rPh>
    <rPh sb="9" eb="10">
      <t>ガツ</t>
    </rPh>
    <rPh sb="10" eb="11">
      <t>マツ</t>
    </rPh>
    <rPh sb="11" eb="13">
      <t>ゲンザイ</t>
    </rPh>
    <phoneticPr fontId="6"/>
  </si>
  <si>
    <t>南あわじ市地区・行政区別人口世帯数</t>
    <rPh sb="0" eb="1">
      <t>ミナミ</t>
    </rPh>
    <rPh sb="4" eb="5">
      <t>シ</t>
    </rPh>
    <rPh sb="5" eb="7">
      <t>チク</t>
    </rPh>
    <rPh sb="8" eb="11">
      <t>ギョウセイク</t>
    </rPh>
    <rPh sb="11" eb="12">
      <t>ベツ</t>
    </rPh>
    <rPh sb="12" eb="14">
      <t>ジンコウ</t>
    </rPh>
    <rPh sb="14" eb="17">
      <t>セタイスウ</t>
    </rPh>
    <phoneticPr fontId="6"/>
  </si>
  <si>
    <t>作成　平成30年5月末現在</t>
    <rPh sb="0" eb="2">
      <t>サクセイ</t>
    </rPh>
    <rPh sb="3" eb="5">
      <t>ヘイセイ</t>
    </rPh>
    <rPh sb="7" eb="8">
      <t>ネン</t>
    </rPh>
    <rPh sb="9" eb="10">
      <t>ガツ</t>
    </rPh>
    <rPh sb="10" eb="11">
      <t>マツ</t>
    </rPh>
    <rPh sb="11" eb="13">
      <t>ゲンザイ</t>
    </rPh>
    <phoneticPr fontId="6"/>
  </si>
  <si>
    <t>作成　平成30年6月末現在</t>
    <rPh sb="0" eb="2">
      <t>サクセイ</t>
    </rPh>
    <rPh sb="3" eb="5">
      <t>ヘイセイ</t>
    </rPh>
    <rPh sb="7" eb="8">
      <t>ネン</t>
    </rPh>
    <rPh sb="9" eb="10">
      <t>ガツ</t>
    </rPh>
    <rPh sb="10" eb="11">
      <t>マツ</t>
    </rPh>
    <rPh sb="11" eb="13">
      <t>ゲンザイ</t>
    </rPh>
    <phoneticPr fontId="6"/>
  </si>
  <si>
    <t>作成　平成30年7月末現在</t>
    <rPh sb="0" eb="2">
      <t>サクセイ</t>
    </rPh>
    <rPh sb="3" eb="5">
      <t>ヘイセイ</t>
    </rPh>
    <rPh sb="7" eb="8">
      <t>ネン</t>
    </rPh>
    <rPh sb="9" eb="10">
      <t>ガツ</t>
    </rPh>
    <rPh sb="10" eb="11">
      <t>マツ</t>
    </rPh>
    <rPh sb="11" eb="13">
      <t>ゲンザイ</t>
    </rPh>
    <phoneticPr fontId="6"/>
  </si>
  <si>
    <t>人数</t>
  </si>
  <si>
    <t>女</t>
  </si>
  <si>
    <t>男</t>
  </si>
  <si>
    <t>平成30年度（4～3月異動人数）</t>
    <phoneticPr fontId="6"/>
  </si>
  <si>
    <t>作成　平成30年8月末現在</t>
    <rPh sb="0" eb="2">
      <t>サクセイ</t>
    </rPh>
    <rPh sb="3" eb="5">
      <t>ヘイセイ</t>
    </rPh>
    <rPh sb="7" eb="8">
      <t>ネン</t>
    </rPh>
    <rPh sb="9" eb="10">
      <t>ガツ</t>
    </rPh>
    <rPh sb="10" eb="11">
      <t>マツ</t>
    </rPh>
    <rPh sb="11" eb="13">
      <t>ゲンザイ</t>
    </rPh>
    <phoneticPr fontId="6"/>
  </si>
  <si>
    <t>作成　平成30年9月末現在</t>
    <rPh sb="0" eb="2">
      <t>サクセイ</t>
    </rPh>
    <rPh sb="3" eb="5">
      <t>ヘイセイ</t>
    </rPh>
    <rPh sb="7" eb="8">
      <t>ネン</t>
    </rPh>
    <rPh sb="9" eb="10">
      <t>ガツ</t>
    </rPh>
    <rPh sb="10" eb="11">
      <t>マツ</t>
    </rPh>
    <rPh sb="11" eb="13">
      <t>ゲンザイ</t>
    </rPh>
    <phoneticPr fontId="6"/>
  </si>
  <si>
    <t>作成　平成30年10月末現在</t>
    <rPh sb="0" eb="2">
      <t>サクセイ</t>
    </rPh>
    <rPh sb="3" eb="5">
      <t>ヘイセイ</t>
    </rPh>
    <rPh sb="7" eb="8">
      <t>ネン</t>
    </rPh>
    <rPh sb="10" eb="11">
      <t>ガツ</t>
    </rPh>
    <rPh sb="11" eb="12">
      <t>マツ</t>
    </rPh>
    <rPh sb="12" eb="14">
      <t>ゲンザイ</t>
    </rPh>
    <phoneticPr fontId="6"/>
  </si>
  <si>
    <t>作成　平成30年11月末現在</t>
    <rPh sb="0" eb="2">
      <t>サクセイ</t>
    </rPh>
    <rPh sb="3" eb="5">
      <t>ヘイセイ</t>
    </rPh>
    <rPh sb="7" eb="8">
      <t>ネン</t>
    </rPh>
    <rPh sb="10" eb="11">
      <t>ガツ</t>
    </rPh>
    <rPh sb="11" eb="12">
      <t>マツ</t>
    </rPh>
    <rPh sb="12" eb="14">
      <t>ゲンザイ</t>
    </rPh>
    <phoneticPr fontId="6"/>
  </si>
  <si>
    <t>作成　平成30年12月末現在</t>
    <rPh sb="0" eb="2">
      <t>サクセイ</t>
    </rPh>
    <rPh sb="3" eb="5">
      <t>ヘイセイ</t>
    </rPh>
    <rPh sb="7" eb="8">
      <t>ネン</t>
    </rPh>
    <rPh sb="10" eb="11">
      <t>ガツ</t>
    </rPh>
    <rPh sb="11" eb="12">
      <t>マツ</t>
    </rPh>
    <rPh sb="12" eb="14">
      <t>ゲンザイ</t>
    </rPh>
    <phoneticPr fontId="6"/>
  </si>
  <si>
    <t>作成　平成31年1月末現在</t>
    <rPh sb="0" eb="2">
      <t>サクセイ</t>
    </rPh>
    <rPh sb="3" eb="5">
      <t>ヘイセイ</t>
    </rPh>
    <rPh sb="7" eb="8">
      <t>ネン</t>
    </rPh>
    <rPh sb="9" eb="10">
      <t>ガツ</t>
    </rPh>
    <rPh sb="10" eb="11">
      <t>マツ</t>
    </rPh>
    <rPh sb="11" eb="13">
      <t>ゲンザイ</t>
    </rPh>
    <phoneticPr fontId="6"/>
  </si>
  <si>
    <t>作成　平成31年2月末現在</t>
    <rPh sb="0" eb="2">
      <t>サクセイ</t>
    </rPh>
    <rPh sb="3" eb="5">
      <t>ヘイセイ</t>
    </rPh>
    <rPh sb="7" eb="8">
      <t>ネン</t>
    </rPh>
    <rPh sb="9" eb="10">
      <t>ガツ</t>
    </rPh>
    <rPh sb="10" eb="11">
      <t>マツ</t>
    </rPh>
    <rPh sb="11" eb="13">
      <t>ゲンザイ</t>
    </rPh>
    <phoneticPr fontId="6"/>
  </si>
  <si>
    <t>作成　平成31年3月末現在</t>
    <rPh sb="0" eb="2">
      <t>サクセイ</t>
    </rPh>
    <rPh sb="3" eb="5">
      <t>ヘイセイ</t>
    </rPh>
    <rPh sb="7" eb="8">
      <t>ネン</t>
    </rPh>
    <rPh sb="9" eb="10">
      <t>ガツ</t>
    </rPh>
    <rPh sb="10" eb="11">
      <t>マツ</t>
    </rPh>
    <rPh sb="11" eb="13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</si>
</sst>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.0%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177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horizontal="right" vertical="center" shrinkToFit="1"/>
    </xf>
    <xf numFmtId="178" fontId="7" fillId="0" borderId="17" xfId="2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6" fontId="7" fillId="3" borderId="20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6" fontId="4" fillId="3" borderId="11" xfId="1" applyNumberFormat="1" applyFont="1" applyFill="1" applyBorder="1" applyAlignment="1">
      <alignment horizontal="distributed"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7" fontId="8" fillId="0" borderId="22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7" fillId="2" borderId="24" xfId="1" applyNumberFormat="1" applyFont="1" applyFill="1" applyBorder="1" applyAlignment="1">
      <alignment horizontal="right" vertical="center" shrinkToFit="1"/>
    </xf>
    <xf numFmtId="177" fontId="7" fillId="2" borderId="25" xfId="1" applyNumberFormat="1" applyFont="1" applyFill="1" applyBorder="1" applyAlignment="1">
      <alignment horizontal="right" vertical="center" shrinkToFit="1"/>
    </xf>
    <xf numFmtId="10" fontId="7" fillId="2" borderId="25" xfId="1" applyNumberFormat="1" applyFont="1" applyFill="1" applyBorder="1" applyAlignment="1">
      <alignment horizontal="right" vertical="center" shrinkToFit="1"/>
    </xf>
    <xf numFmtId="177" fontId="4" fillId="2" borderId="25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distributed" vertical="center" shrinkToFit="1"/>
    </xf>
    <xf numFmtId="177" fontId="7" fillId="4" borderId="13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right" vertical="center" shrinkToFit="1"/>
    </xf>
    <xf numFmtId="10" fontId="7" fillId="4" borderId="14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center" vertical="center" shrinkToFit="1"/>
    </xf>
    <xf numFmtId="177" fontId="4" fillId="4" borderId="15" xfId="1" applyNumberFormat="1" applyFont="1" applyFill="1" applyBorder="1" applyAlignment="1">
      <alignment vertical="center" shrinkToFit="1"/>
    </xf>
    <xf numFmtId="177" fontId="4" fillId="0" borderId="28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177" fontId="4" fillId="0" borderId="2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7" fillId="5" borderId="28" xfId="1" applyNumberFormat="1" applyFont="1" applyFill="1" applyBorder="1" applyAlignment="1">
      <alignment vertical="center" shrinkToFit="1"/>
    </xf>
    <xf numFmtId="177" fontId="4" fillId="5" borderId="30" xfId="1" applyNumberFormat="1" applyFont="1" applyFill="1" applyBorder="1" applyAlignment="1">
      <alignment vertical="center" shrinkToFit="1"/>
    </xf>
    <xf numFmtId="177" fontId="4" fillId="5" borderId="11" xfId="1" applyNumberFormat="1" applyFont="1" applyFill="1" applyBorder="1" applyAlignment="1">
      <alignment vertical="center" shrinkToFit="1"/>
    </xf>
    <xf numFmtId="176" fontId="4" fillId="0" borderId="33" xfId="1" applyNumberFormat="1" applyFont="1" applyBorder="1" applyAlignment="1">
      <alignment vertical="center" shrinkToFit="1"/>
    </xf>
    <xf numFmtId="178" fontId="7" fillId="0" borderId="28" xfId="2" applyNumberFormat="1" applyFont="1" applyBorder="1" applyAlignment="1">
      <alignment vertical="center" shrinkToFit="1"/>
    </xf>
    <xf numFmtId="176" fontId="4" fillId="0" borderId="40" xfId="1" applyNumberFormat="1" applyFont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176" fontId="7" fillId="4" borderId="11" xfId="1" applyNumberFormat="1" applyFont="1" applyFill="1" applyBorder="1" applyAlignment="1">
      <alignment vertical="center" shrinkToFit="1"/>
    </xf>
    <xf numFmtId="176" fontId="7" fillId="3" borderId="28" xfId="1" applyNumberFormat="1" applyFont="1" applyFill="1" applyBorder="1" applyAlignment="1">
      <alignment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176" fontId="7" fillId="0" borderId="33" xfId="1" applyNumberFormat="1" applyFont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distributed" vertical="center" shrinkToFit="1"/>
    </xf>
    <xf numFmtId="176" fontId="7" fillId="3" borderId="33" xfId="1" applyNumberFormat="1" applyFont="1" applyFill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vertical="center" shrinkToFit="1"/>
    </xf>
    <xf numFmtId="176" fontId="7" fillId="0" borderId="42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horizontal="distributed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distributed" vertical="center" shrinkToFit="1"/>
    </xf>
    <xf numFmtId="176" fontId="4" fillId="0" borderId="49" xfId="1" applyNumberFormat="1" applyFont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50" xfId="1" applyNumberFormat="1" applyFont="1" applyBorder="1" applyAlignment="1">
      <alignment horizontal="center"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12" xfId="1" applyNumberFormat="1" applyFont="1" applyFill="1" applyBorder="1" applyAlignment="1">
      <alignment horizontal="center" vertical="center" shrinkToFit="1"/>
    </xf>
    <xf numFmtId="176" fontId="4" fillId="0" borderId="33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0" borderId="41" xfId="1" applyNumberFormat="1" applyFont="1" applyFill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distributed" vertical="center" shrinkToFit="1"/>
    </xf>
    <xf numFmtId="176" fontId="4" fillId="0" borderId="11" xfId="1" applyNumberFormat="1" applyFont="1" applyBorder="1" applyAlignment="1">
      <alignment horizontal="right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right" vertical="center" shrinkToFit="1"/>
    </xf>
    <xf numFmtId="176" fontId="4" fillId="0" borderId="25" xfId="1" applyNumberFormat="1" applyFont="1" applyBorder="1" applyAlignment="1">
      <alignment vertical="center" shrinkToFit="1"/>
    </xf>
    <xf numFmtId="176" fontId="4" fillId="0" borderId="25" xfId="1" applyNumberFormat="1" applyFont="1" applyBorder="1" applyAlignment="1">
      <alignment horizontal="distributed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176" fontId="4" fillId="0" borderId="53" xfId="1" applyNumberFormat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6" xfId="1" applyNumberFormat="1" applyFont="1" applyBorder="1" applyAlignment="1">
      <alignment horizontal="center" vertical="center" shrinkToFit="1"/>
    </xf>
    <xf numFmtId="176" fontId="4" fillId="0" borderId="57" xfId="1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38" fontId="12" fillId="0" borderId="64" xfId="3" applyFont="1" applyBorder="1">
      <alignment vertical="center"/>
    </xf>
    <xf numFmtId="0" fontId="1" fillId="6" borderId="64" xfId="1" applyFill="1" applyBorder="1" applyAlignment="1">
      <alignment horizontal="center" vertical="center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2" fillId="0" borderId="0" xfId="1" applyNumberFormat="1" applyFont="1" applyBorder="1">
      <alignment vertical="center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6" fontId="2" fillId="0" borderId="65" xfId="1" applyNumberFormat="1" applyFont="1" applyBorder="1">
      <alignment vertical="center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4" borderId="27" xfId="1" applyNumberFormat="1" applyFont="1" applyFill="1" applyBorder="1" applyAlignment="1">
      <alignment horizontal="center" vertical="center" shrinkToFit="1"/>
    </xf>
    <xf numFmtId="176" fontId="4" fillId="4" borderId="29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Border="1" applyAlignment="1">
      <alignment horizontal="center" vertical="center" shrinkToFit="1"/>
    </xf>
    <xf numFmtId="176" fontId="10" fillId="0" borderId="62" xfId="1" applyNumberFormat="1" applyFont="1" applyBorder="1" applyAlignment="1">
      <alignment horizontal="center" vertical="center" shrinkToFit="1"/>
    </xf>
    <xf numFmtId="176" fontId="10" fillId="0" borderId="61" xfId="1" applyNumberFormat="1" applyFont="1" applyBorder="1" applyAlignment="1">
      <alignment horizontal="center" vertical="center" shrinkToFit="1"/>
    </xf>
    <xf numFmtId="176" fontId="11" fillId="0" borderId="60" xfId="1" applyNumberFormat="1" applyFont="1" applyBorder="1" applyAlignment="1">
      <alignment horizontal="right" vertical="center" shrinkToFit="1"/>
    </xf>
    <xf numFmtId="176" fontId="11" fillId="0" borderId="59" xfId="1" applyNumberFormat="1" applyFont="1" applyBorder="1" applyAlignment="1">
      <alignment horizontal="right" vertical="center" shrinkToFit="1"/>
    </xf>
    <xf numFmtId="176" fontId="11" fillId="0" borderId="58" xfId="1" applyNumberFormat="1" applyFont="1" applyBorder="1" applyAlignment="1">
      <alignment horizontal="right" vertical="center" shrinkToFit="1"/>
    </xf>
    <xf numFmtId="176" fontId="4" fillId="0" borderId="55" xfId="1" applyNumberFormat="1" applyFont="1" applyBorder="1" applyAlignment="1">
      <alignment horizontal="center" vertical="center" shrinkToFit="1"/>
    </xf>
    <xf numFmtId="176" fontId="4" fillId="0" borderId="54" xfId="1" applyNumberFormat="1" applyFont="1" applyBorder="1" applyAlignment="1">
      <alignment horizontal="center" vertical="center" shrinkToFit="1"/>
    </xf>
    <xf numFmtId="176" fontId="4" fillId="4" borderId="12" xfId="1" applyNumberFormat="1" applyFont="1" applyFill="1" applyBorder="1" applyAlignment="1">
      <alignment horizontal="center" vertical="center" shrinkToFit="1"/>
    </xf>
    <xf numFmtId="176" fontId="4" fillId="4" borderId="11" xfId="1" applyNumberFormat="1" applyFont="1" applyFill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43" xfId="1" applyNumberFormat="1" applyFon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horizontal="center" vertical="center" shrinkToFit="1"/>
    </xf>
    <xf numFmtId="176" fontId="10" fillId="4" borderId="39" xfId="1" applyNumberFormat="1" applyFont="1" applyFill="1" applyBorder="1" applyAlignment="1">
      <alignment horizontal="center" vertical="center" shrinkToFit="1"/>
    </xf>
    <xf numFmtId="176" fontId="10" fillId="4" borderId="38" xfId="1" applyNumberFormat="1" applyFont="1" applyFill="1" applyBorder="1" applyAlignment="1">
      <alignment horizontal="center" vertical="center" shrinkToFit="1"/>
    </xf>
    <xf numFmtId="176" fontId="10" fillId="4" borderId="36" xfId="1" applyNumberFormat="1" applyFont="1" applyFill="1" applyBorder="1" applyAlignment="1">
      <alignment horizontal="center" vertical="center" shrinkToFit="1"/>
    </xf>
    <xf numFmtId="176" fontId="10" fillId="4" borderId="35" xfId="1" applyNumberFormat="1" applyFont="1" applyFill="1" applyBorder="1" applyAlignment="1">
      <alignment horizontal="center" vertical="center" shrinkToFit="1"/>
    </xf>
    <xf numFmtId="176" fontId="7" fillId="4" borderId="14" xfId="1" applyNumberFormat="1" applyFont="1" applyFill="1" applyBorder="1" applyAlignment="1">
      <alignment horizontal="right" vertical="center" shrinkToFit="1"/>
    </xf>
    <xf numFmtId="176" fontId="7" fillId="4" borderId="34" xfId="1" applyNumberFormat="1" applyFont="1" applyFill="1" applyBorder="1" applyAlignment="1">
      <alignment horizontal="right" vertical="center" shrinkToFit="1"/>
    </xf>
    <xf numFmtId="176" fontId="7" fillId="4" borderId="13" xfId="1" applyNumberFormat="1" applyFont="1" applyFill="1" applyBorder="1" applyAlignment="1">
      <alignment horizontal="right" vertical="center" shrinkToFit="1"/>
    </xf>
    <xf numFmtId="176" fontId="7" fillId="4" borderId="33" xfId="1" applyNumberFormat="1" applyFont="1" applyFill="1" applyBorder="1" applyAlignment="1">
      <alignment horizontal="right" vertical="center" shrinkToFit="1"/>
    </xf>
    <xf numFmtId="176" fontId="10" fillId="4" borderId="32" xfId="1" applyNumberFormat="1" applyFont="1" applyFill="1" applyBorder="1" applyAlignment="1">
      <alignment horizontal="center" vertical="center" shrinkToFit="1"/>
    </xf>
    <xf numFmtId="176" fontId="10" fillId="4" borderId="31" xfId="1" applyNumberFormat="1" applyFont="1" applyFill="1" applyBorder="1" applyAlignment="1">
      <alignment horizontal="center" vertical="center" shrinkToFit="1"/>
    </xf>
    <xf numFmtId="176" fontId="9" fillId="4" borderId="30" xfId="1" applyNumberFormat="1" applyFont="1" applyFill="1" applyBorder="1" applyAlignment="1">
      <alignment horizontal="right" vertical="center" shrinkToFit="1"/>
    </xf>
    <xf numFmtId="176" fontId="9" fillId="4" borderId="34" xfId="1" applyNumberFormat="1" applyFont="1" applyFill="1" applyBorder="1" applyAlignment="1">
      <alignment horizontal="right" vertical="center" shrinkToFit="1"/>
    </xf>
    <xf numFmtId="176" fontId="9" fillId="4" borderId="37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7" fontId="4" fillId="5" borderId="32" xfId="1" applyNumberFormat="1" applyFont="1" applyFill="1" applyBorder="1" applyAlignment="1">
      <alignment horizontal="center" vertical="center" shrinkToFit="1"/>
    </xf>
    <xf numFmtId="177" fontId="4" fillId="5" borderId="31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1" xfId="1" applyBorder="1" applyAlignment="1">
      <alignment vertical="center"/>
    </xf>
    <xf numFmtId="177" fontId="4" fillId="2" borderId="15" xfId="1" applyNumberFormat="1" applyFont="1" applyFill="1" applyBorder="1" applyAlignment="1">
      <alignment horizontal="center" vertical="center" shrinkToFit="1"/>
    </xf>
    <xf numFmtId="177" fontId="4" fillId="2" borderId="23" xfId="1" applyNumberFormat="1" applyFont="1" applyFill="1" applyBorder="1" applyAlignment="1">
      <alignment horizontal="center" vertical="center" shrinkToFit="1"/>
    </xf>
    <xf numFmtId="177" fontId="4" fillId="2" borderId="19" xfId="1" applyNumberFormat="1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27" xfId="1" applyNumberFormat="1" applyFont="1" applyFill="1" applyBorder="1" applyAlignment="1">
      <alignment horizontal="right" vertical="center" shrinkToFit="1"/>
    </xf>
    <xf numFmtId="176" fontId="4" fillId="0" borderId="29" xfId="1" applyNumberFormat="1" applyFont="1" applyFill="1" applyBorder="1" applyAlignment="1">
      <alignment horizontal="right" vertical="center" shrinkToFit="1"/>
    </xf>
    <xf numFmtId="177" fontId="4" fillId="5" borderId="27" xfId="1" applyNumberFormat="1" applyFont="1" applyFill="1" applyBorder="1" applyAlignment="1">
      <alignment horizontal="center" vertical="center" shrinkToFit="1"/>
    </xf>
    <xf numFmtId="177" fontId="4" fillId="5" borderId="29" xfId="1" applyNumberFormat="1" applyFont="1" applyFill="1" applyBorder="1" applyAlignment="1">
      <alignment horizontal="center" vertical="center" shrinkToFit="1"/>
    </xf>
    <xf numFmtId="176" fontId="7" fillId="4" borderId="66" xfId="1" applyNumberFormat="1" applyFont="1" applyFill="1" applyBorder="1" applyAlignment="1">
      <alignment horizontal="right" vertical="center" shrinkToFit="1"/>
    </xf>
    <xf numFmtId="176" fontId="9" fillId="4" borderId="67" xfId="1" applyNumberFormat="1" applyFont="1" applyFill="1" applyBorder="1" applyAlignment="1">
      <alignment horizontal="right" vertical="center" shrinkToFit="1"/>
    </xf>
    <xf numFmtId="176" fontId="9" fillId="4" borderId="66" xfId="1" applyNumberFormat="1" applyFont="1" applyFill="1" applyBorder="1" applyAlignment="1">
      <alignment horizontal="right" vertical="center" shrinkToFit="1"/>
    </xf>
    <xf numFmtId="0" fontId="1" fillId="6" borderId="64" xfId="1" applyFill="1" applyBorder="1" applyAlignment="1">
      <alignment horizontal="center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view="pageBreakPreview" topLeftCell="A135" zoomScaleNormal="100" workbookViewId="0">
      <selection activeCell="J159" sqref="J159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273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29</v>
      </c>
      <c r="J4" s="90">
        <v>31</v>
      </c>
      <c r="K4" s="90">
        <v>40</v>
      </c>
      <c r="L4" s="58">
        <f t="shared" ref="L4:L9" si="0">SUM(J4:K4)</f>
        <v>71</v>
      </c>
    </row>
    <row r="5" spans="1:12" ht="14.25" customHeight="1">
      <c r="A5" s="72" t="s">
        <v>263</v>
      </c>
      <c r="B5" s="71" t="s">
        <v>262</v>
      </c>
      <c r="C5" s="89">
        <v>335</v>
      </c>
      <c r="D5" s="89">
        <v>399</v>
      </c>
      <c r="E5" s="89">
        <v>408</v>
      </c>
      <c r="F5" s="31">
        <f t="shared" ref="F5:F21" si="1">SUM(D5:E5)</f>
        <v>807</v>
      </c>
      <c r="G5" s="57"/>
      <c r="H5" s="37" t="s">
        <v>261</v>
      </c>
      <c r="I5" s="13">
        <v>177</v>
      </c>
      <c r="J5" s="13">
        <v>209</v>
      </c>
      <c r="K5" s="13">
        <v>237</v>
      </c>
      <c r="L5" s="58">
        <f t="shared" si="0"/>
        <v>446</v>
      </c>
    </row>
    <row r="6" spans="1:12" ht="14.25" customHeight="1">
      <c r="A6" s="14"/>
      <c r="B6" s="37" t="s">
        <v>260</v>
      </c>
      <c r="C6" s="86">
        <v>200</v>
      </c>
      <c r="D6" s="86">
        <v>206</v>
      </c>
      <c r="E6" s="86">
        <v>201</v>
      </c>
      <c r="F6" s="31">
        <f t="shared" si="1"/>
        <v>407</v>
      </c>
      <c r="G6" s="57"/>
      <c r="H6" s="37" t="s">
        <v>259</v>
      </c>
      <c r="I6" s="13">
        <v>114</v>
      </c>
      <c r="J6" s="13">
        <v>146</v>
      </c>
      <c r="K6" s="13">
        <v>170</v>
      </c>
      <c r="L6" s="58">
        <f t="shared" si="0"/>
        <v>316</v>
      </c>
    </row>
    <row r="7" spans="1:12" ht="14.25" customHeight="1">
      <c r="A7" s="14"/>
      <c r="B7" s="37" t="s">
        <v>258</v>
      </c>
      <c r="C7" s="86">
        <v>115</v>
      </c>
      <c r="D7" s="86">
        <v>132</v>
      </c>
      <c r="E7" s="86">
        <v>146</v>
      </c>
      <c r="F7" s="31">
        <f t="shared" si="1"/>
        <v>278</v>
      </c>
      <c r="G7" s="57"/>
      <c r="H7" s="37" t="s">
        <v>257</v>
      </c>
      <c r="I7" s="13">
        <v>78</v>
      </c>
      <c r="J7" s="13">
        <v>104</v>
      </c>
      <c r="K7" s="13">
        <v>107</v>
      </c>
      <c r="L7" s="58">
        <f t="shared" si="0"/>
        <v>211</v>
      </c>
    </row>
    <row r="8" spans="1:12" ht="14.25" customHeight="1">
      <c r="A8" s="14"/>
      <c r="B8" s="37" t="s">
        <v>256</v>
      </c>
      <c r="C8" s="86">
        <v>160</v>
      </c>
      <c r="D8" s="86">
        <v>172</v>
      </c>
      <c r="E8" s="86">
        <v>202</v>
      </c>
      <c r="F8" s="31">
        <f t="shared" si="1"/>
        <v>374</v>
      </c>
      <c r="G8" s="57"/>
      <c r="H8" s="37" t="s">
        <v>219</v>
      </c>
      <c r="I8" s="13">
        <v>55</v>
      </c>
      <c r="J8" s="13">
        <v>72</v>
      </c>
      <c r="K8" s="13">
        <v>75</v>
      </c>
      <c r="L8" s="58">
        <f t="shared" si="0"/>
        <v>147</v>
      </c>
    </row>
    <row r="9" spans="1:12" ht="14.25" customHeight="1">
      <c r="A9" s="14"/>
      <c r="B9" s="37" t="s">
        <v>255</v>
      </c>
      <c r="C9" s="86">
        <v>53</v>
      </c>
      <c r="D9" s="86">
        <v>61</v>
      </c>
      <c r="E9" s="86">
        <v>72</v>
      </c>
      <c r="F9" s="31">
        <f t="shared" si="1"/>
        <v>133</v>
      </c>
      <c r="G9" s="57"/>
      <c r="H9" s="37" t="s">
        <v>254</v>
      </c>
      <c r="I9" s="13">
        <v>76</v>
      </c>
      <c r="J9" s="13">
        <v>91</v>
      </c>
      <c r="K9" s="13">
        <v>96</v>
      </c>
      <c r="L9" s="58">
        <f t="shared" si="0"/>
        <v>187</v>
      </c>
    </row>
    <row r="10" spans="1:12" ht="14.25" customHeight="1">
      <c r="A10" s="14"/>
      <c r="B10" s="37" t="s">
        <v>253</v>
      </c>
      <c r="C10" s="86">
        <v>283</v>
      </c>
      <c r="D10" s="86">
        <v>362</v>
      </c>
      <c r="E10" s="86">
        <v>388</v>
      </c>
      <c r="F10" s="31">
        <f t="shared" si="1"/>
        <v>750</v>
      </c>
      <c r="G10" s="83"/>
      <c r="H10" s="26" t="s">
        <v>252</v>
      </c>
      <c r="I10" s="25">
        <f>SUM(I4:I9)</f>
        <v>529</v>
      </c>
      <c r="J10" s="25">
        <f>SUM(J4:J9)</f>
        <v>653</v>
      </c>
      <c r="K10" s="25">
        <f>SUM(K4:K9)</f>
        <v>725</v>
      </c>
      <c r="L10" s="60">
        <f>SUM(L4:L9)</f>
        <v>1378</v>
      </c>
    </row>
    <row r="11" spans="1:12" ht="14.25" customHeight="1">
      <c r="A11" s="14"/>
      <c r="B11" s="37" t="s">
        <v>251</v>
      </c>
      <c r="C11" s="86">
        <v>66</v>
      </c>
      <c r="D11" s="86">
        <v>84</v>
      </c>
      <c r="E11" s="86">
        <v>90</v>
      </c>
      <c r="F11" s="31">
        <f t="shared" si="1"/>
        <v>174</v>
      </c>
      <c r="G11" s="57" t="s">
        <v>250</v>
      </c>
      <c r="H11" s="37" t="s">
        <v>249</v>
      </c>
      <c r="I11" s="13">
        <v>52</v>
      </c>
      <c r="J11" s="13">
        <v>62</v>
      </c>
      <c r="K11" s="13">
        <v>75</v>
      </c>
      <c r="L11" s="58">
        <f t="shared" ref="L11:L22" si="2">SUM(J11:K11)</f>
        <v>137</v>
      </c>
    </row>
    <row r="12" spans="1:12" ht="14.25" customHeight="1">
      <c r="A12" s="14"/>
      <c r="B12" s="37" t="s">
        <v>248</v>
      </c>
      <c r="C12" s="86">
        <v>107</v>
      </c>
      <c r="D12" s="86">
        <v>148</v>
      </c>
      <c r="E12" s="86">
        <v>168</v>
      </c>
      <c r="F12" s="31">
        <f t="shared" si="1"/>
        <v>316</v>
      </c>
      <c r="G12" s="57"/>
      <c r="H12" s="37" t="s">
        <v>204</v>
      </c>
      <c r="I12" s="13">
        <v>33</v>
      </c>
      <c r="J12" s="13">
        <v>31</v>
      </c>
      <c r="K12" s="13">
        <v>36</v>
      </c>
      <c r="L12" s="58">
        <f t="shared" si="2"/>
        <v>67</v>
      </c>
    </row>
    <row r="13" spans="1:12" ht="14.25" customHeight="1">
      <c r="A13" s="14"/>
      <c r="B13" s="37" t="s">
        <v>247</v>
      </c>
      <c r="C13" s="86">
        <v>148</v>
      </c>
      <c r="D13" s="86">
        <v>218</v>
      </c>
      <c r="E13" s="86">
        <v>229</v>
      </c>
      <c r="F13" s="31">
        <f t="shared" si="1"/>
        <v>447</v>
      </c>
      <c r="G13" s="57"/>
      <c r="H13" s="37" t="s">
        <v>246</v>
      </c>
      <c r="I13" s="13">
        <v>40</v>
      </c>
      <c r="J13" s="13">
        <v>41</v>
      </c>
      <c r="K13" s="13">
        <v>50</v>
      </c>
      <c r="L13" s="58">
        <f t="shared" si="2"/>
        <v>91</v>
      </c>
    </row>
    <row r="14" spans="1:12" ht="14.25" customHeight="1">
      <c r="A14" s="14"/>
      <c r="B14" s="37" t="s">
        <v>245</v>
      </c>
      <c r="C14" s="86">
        <v>41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101</v>
      </c>
      <c r="J14" s="13">
        <v>117</v>
      </c>
      <c r="K14" s="13">
        <v>115</v>
      </c>
      <c r="L14" s="58">
        <f t="shared" si="2"/>
        <v>232</v>
      </c>
    </row>
    <row r="15" spans="1:12" ht="14.25" customHeight="1">
      <c r="A15" s="14"/>
      <c r="B15" s="37" t="s">
        <v>243</v>
      </c>
      <c r="C15" s="86">
        <v>27</v>
      </c>
      <c r="D15" s="86">
        <v>35</v>
      </c>
      <c r="E15" s="86">
        <v>37</v>
      </c>
      <c r="F15" s="31">
        <f t="shared" si="1"/>
        <v>72</v>
      </c>
      <c r="G15" s="57"/>
      <c r="H15" s="37" t="s">
        <v>242</v>
      </c>
      <c r="I15" s="13">
        <v>32</v>
      </c>
      <c r="J15" s="13">
        <v>37</v>
      </c>
      <c r="K15" s="13">
        <v>46</v>
      </c>
      <c r="L15" s="58">
        <f t="shared" si="2"/>
        <v>83</v>
      </c>
    </row>
    <row r="16" spans="1:12" ht="14.25" customHeight="1">
      <c r="A16" s="14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69</v>
      </c>
      <c r="J16" s="13">
        <v>60</v>
      </c>
      <c r="K16" s="13">
        <v>80</v>
      </c>
      <c r="L16" s="58">
        <f t="shared" si="2"/>
        <v>140</v>
      </c>
    </row>
    <row r="17" spans="1:12" ht="14.25" customHeight="1">
      <c r="A17" s="14"/>
      <c r="B17" s="32" t="s">
        <v>239</v>
      </c>
      <c r="C17" s="86">
        <v>45</v>
      </c>
      <c r="D17" s="86">
        <v>61</v>
      </c>
      <c r="E17" s="86">
        <v>67</v>
      </c>
      <c r="F17" s="31">
        <f t="shared" si="1"/>
        <v>128</v>
      </c>
      <c r="G17" s="57"/>
      <c r="H17" s="37" t="s">
        <v>238</v>
      </c>
      <c r="I17" s="13">
        <v>83</v>
      </c>
      <c r="J17" s="13">
        <v>96</v>
      </c>
      <c r="K17" s="13">
        <v>89</v>
      </c>
      <c r="L17" s="58">
        <f t="shared" si="2"/>
        <v>185</v>
      </c>
    </row>
    <row r="18" spans="1:12" ht="14.25" customHeight="1">
      <c r="A18" s="14"/>
      <c r="B18" s="37" t="s">
        <v>237</v>
      </c>
      <c r="C18" s="86">
        <v>83</v>
      </c>
      <c r="D18" s="86">
        <v>117</v>
      </c>
      <c r="E18" s="86">
        <v>126</v>
      </c>
      <c r="F18" s="31">
        <f t="shared" si="1"/>
        <v>243</v>
      </c>
      <c r="G18" s="57"/>
      <c r="H18" s="37" t="s">
        <v>236</v>
      </c>
      <c r="I18" s="13">
        <v>61</v>
      </c>
      <c r="J18" s="13">
        <v>69</v>
      </c>
      <c r="K18" s="13">
        <v>83</v>
      </c>
      <c r="L18" s="58">
        <f t="shared" si="2"/>
        <v>152</v>
      </c>
    </row>
    <row r="19" spans="1:12" ht="14.25" customHeight="1">
      <c r="A19" s="14"/>
      <c r="B19" s="37" t="s">
        <v>235</v>
      </c>
      <c r="C19" s="86">
        <v>23</v>
      </c>
      <c r="D19" s="86">
        <v>27</v>
      </c>
      <c r="E19" s="86">
        <v>26</v>
      </c>
      <c r="F19" s="31">
        <f t="shared" si="1"/>
        <v>53</v>
      </c>
      <c r="G19" s="57"/>
      <c r="H19" s="37" t="s">
        <v>234</v>
      </c>
      <c r="I19" s="13">
        <v>24</v>
      </c>
      <c r="J19" s="13">
        <v>36</v>
      </c>
      <c r="K19" s="13">
        <v>28</v>
      </c>
      <c r="L19" s="58">
        <f t="shared" si="2"/>
        <v>64</v>
      </c>
    </row>
    <row r="20" spans="1:12" ht="14.25" customHeight="1">
      <c r="A20" s="14"/>
      <c r="B20" s="32" t="s">
        <v>233</v>
      </c>
      <c r="C20" s="86">
        <v>14</v>
      </c>
      <c r="D20" s="86">
        <v>11</v>
      </c>
      <c r="E20" s="86">
        <v>15</v>
      </c>
      <c r="F20" s="31">
        <f t="shared" si="1"/>
        <v>26</v>
      </c>
      <c r="G20" s="57"/>
      <c r="H20" s="37" t="s">
        <v>232</v>
      </c>
      <c r="I20" s="13">
        <v>61</v>
      </c>
      <c r="J20" s="13">
        <v>58</v>
      </c>
      <c r="K20" s="13">
        <v>65</v>
      </c>
      <c r="L20" s="58">
        <f t="shared" si="2"/>
        <v>123</v>
      </c>
    </row>
    <row r="21" spans="1:12" ht="14.25" customHeight="1">
      <c r="A21" s="14"/>
      <c r="B21" s="32" t="s">
        <v>231</v>
      </c>
      <c r="C21" s="86">
        <v>22</v>
      </c>
      <c r="D21" s="86">
        <v>29</v>
      </c>
      <c r="E21" s="86">
        <v>27</v>
      </c>
      <c r="F21" s="31">
        <f t="shared" si="1"/>
        <v>56</v>
      </c>
      <c r="G21" s="57"/>
      <c r="H21" s="37" t="s">
        <v>190</v>
      </c>
      <c r="I21" s="13">
        <v>36</v>
      </c>
      <c r="J21" s="13">
        <v>38</v>
      </c>
      <c r="K21" s="13">
        <v>47</v>
      </c>
      <c r="L21" s="58">
        <f t="shared" si="2"/>
        <v>85</v>
      </c>
    </row>
    <row r="22" spans="1:12" ht="14.25" customHeight="1">
      <c r="A22" s="79"/>
      <c r="B22" s="26" t="s">
        <v>230</v>
      </c>
      <c r="C22" s="25">
        <f>SUM(C5:C21)</f>
        <v>1722</v>
      </c>
      <c r="D22" s="25">
        <f>SUM(D5:D21)</f>
        <v>2117</v>
      </c>
      <c r="E22" s="25">
        <f>SUM(E5:E21)</f>
        <v>2255</v>
      </c>
      <c r="F22" s="25">
        <f>SUM(F5:F21)</f>
        <v>4372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4" t="s">
        <v>228</v>
      </c>
      <c r="B23" s="37" t="s">
        <v>227</v>
      </c>
      <c r="C23" s="13">
        <v>136</v>
      </c>
      <c r="D23" s="13">
        <v>154</v>
      </c>
      <c r="E23" s="13">
        <v>187</v>
      </c>
      <c r="F23" s="31">
        <f t="shared" ref="F23:F28" si="3">SUM(D23:E23)</f>
        <v>341</v>
      </c>
      <c r="G23" s="83"/>
      <c r="H23" s="26" t="s">
        <v>226</v>
      </c>
      <c r="I23" s="25">
        <f>SUM(I11:I22)</f>
        <v>597</v>
      </c>
      <c r="J23" s="25">
        <f>SUM(J11:J22)</f>
        <v>647</v>
      </c>
      <c r="K23" s="25">
        <f>SUM(K11:K22)</f>
        <v>720</v>
      </c>
      <c r="L23" s="60">
        <f>SUM(L11:L22)</f>
        <v>1367</v>
      </c>
    </row>
    <row r="24" spans="1:12" ht="14.25" customHeight="1">
      <c r="A24" s="14"/>
      <c r="B24" s="37" t="s">
        <v>225</v>
      </c>
      <c r="C24" s="13">
        <v>71</v>
      </c>
      <c r="D24" s="13">
        <v>90</v>
      </c>
      <c r="E24" s="13">
        <v>84</v>
      </c>
      <c r="F24" s="31">
        <f t="shared" si="3"/>
        <v>174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41</v>
      </c>
      <c r="L24" s="58">
        <f t="shared" ref="L24:L29" si="4">SUM(J24:K24)</f>
        <v>74</v>
      </c>
    </row>
    <row r="25" spans="1:12" ht="14.25" customHeight="1">
      <c r="A25" s="14"/>
      <c r="B25" s="37" t="s">
        <v>222</v>
      </c>
      <c r="C25" s="13">
        <v>195</v>
      </c>
      <c r="D25" s="13">
        <v>235</v>
      </c>
      <c r="E25" s="13">
        <v>279</v>
      </c>
      <c r="F25" s="31">
        <f t="shared" si="3"/>
        <v>514</v>
      </c>
      <c r="G25" s="57"/>
      <c r="H25" s="37" t="s">
        <v>221</v>
      </c>
      <c r="I25" s="13">
        <v>17</v>
      </c>
      <c r="J25" s="13">
        <v>21</v>
      </c>
      <c r="K25" s="13">
        <v>23</v>
      </c>
      <c r="L25" s="58">
        <f t="shared" si="4"/>
        <v>44</v>
      </c>
    </row>
    <row r="26" spans="1:12" ht="14.25" customHeight="1">
      <c r="A26" s="14"/>
      <c r="B26" s="37" t="s">
        <v>220</v>
      </c>
      <c r="C26" s="13">
        <v>82</v>
      </c>
      <c r="D26" s="13">
        <v>93</v>
      </c>
      <c r="E26" s="13">
        <v>112</v>
      </c>
      <c r="F26" s="31">
        <f t="shared" si="3"/>
        <v>205</v>
      </c>
      <c r="G26" s="57"/>
      <c r="H26" s="37" t="s">
        <v>219</v>
      </c>
      <c r="I26" s="13">
        <v>42</v>
      </c>
      <c r="J26" s="13">
        <v>51</v>
      </c>
      <c r="K26" s="13">
        <v>49</v>
      </c>
      <c r="L26" s="58">
        <f t="shared" si="4"/>
        <v>100</v>
      </c>
    </row>
    <row r="27" spans="1:12" ht="14.25" customHeight="1">
      <c r="A27" s="14"/>
      <c r="B27" s="37" t="s">
        <v>218</v>
      </c>
      <c r="C27" s="13">
        <v>60</v>
      </c>
      <c r="D27" s="13">
        <v>76</v>
      </c>
      <c r="E27" s="13">
        <v>71</v>
      </c>
      <c r="F27" s="31">
        <f t="shared" si="3"/>
        <v>147</v>
      </c>
      <c r="G27" s="57"/>
      <c r="H27" s="37" t="s">
        <v>217</v>
      </c>
      <c r="I27" s="13">
        <v>42</v>
      </c>
      <c r="J27" s="13">
        <v>41</v>
      </c>
      <c r="K27" s="13">
        <v>47</v>
      </c>
      <c r="L27" s="58">
        <f t="shared" si="4"/>
        <v>88</v>
      </c>
    </row>
    <row r="28" spans="1:12" ht="14.25" customHeight="1">
      <c r="A28" s="14"/>
      <c r="B28" s="37" t="s">
        <v>216</v>
      </c>
      <c r="C28" s="13">
        <v>61</v>
      </c>
      <c r="D28" s="13">
        <v>70</v>
      </c>
      <c r="E28" s="13">
        <v>116</v>
      </c>
      <c r="F28" s="31">
        <f t="shared" si="3"/>
        <v>186</v>
      </c>
      <c r="G28" s="57"/>
      <c r="H28" s="37" t="s">
        <v>215</v>
      </c>
      <c r="I28" s="13">
        <v>8</v>
      </c>
      <c r="J28" s="13">
        <v>14</v>
      </c>
      <c r="K28" s="13">
        <v>15</v>
      </c>
      <c r="L28" s="58">
        <f t="shared" si="4"/>
        <v>29</v>
      </c>
    </row>
    <row r="29" spans="1:12" ht="14.25" customHeight="1">
      <c r="A29" s="79"/>
      <c r="B29" s="26" t="s">
        <v>111</v>
      </c>
      <c r="C29" s="25">
        <f>SUM(C23:C28)</f>
        <v>605</v>
      </c>
      <c r="D29" s="25">
        <f>SUM(D23:D28)</f>
        <v>718</v>
      </c>
      <c r="E29" s="25">
        <f>SUM(E23:E28)</f>
        <v>849</v>
      </c>
      <c r="F29" s="25">
        <f>SUM(F23:F28)</f>
        <v>1567</v>
      </c>
      <c r="G29" s="57"/>
      <c r="H29" s="37" t="s">
        <v>214</v>
      </c>
      <c r="I29" s="13">
        <v>36</v>
      </c>
      <c r="J29" s="13">
        <v>40</v>
      </c>
      <c r="K29" s="13">
        <v>48</v>
      </c>
      <c r="L29" s="58">
        <f t="shared" si="4"/>
        <v>88</v>
      </c>
    </row>
    <row r="30" spans="1:12" ht="14.25" customHeight="1">
      <c r="A30" s="139" t="s">
        <v>213</v>
      </c>
      <c r="B30" s="140"/>
      <c r="C30" s="55">
        <f>SUM(C22+C29)</f>
        <v>2327</v>
      </c>
      <c r="D30" s="55">
        <f>SUM(D22+D29)</f>
        <v>2835</v>
      </c>
      <c r="E30" s="55">
        <f>SUM(E22+E29)</f>
        <v>3104</v>
      </c>
      <c r="F30" s="55">
        <f>SUM(F22+F29)</f>
        <v>5939</v>
      </c>
      <c r="G30" s="57"/>
      <c r="H30" s="26" t="s">
        <v>212</v>
      </c>
      <c r="I30" s="25">
        <f>SUM(I24:I29)</f>
        <v>174</v>
      </c>
      <c r="J30" s="25">
        <f>SUM(J24:J29)</f>
        <v>200</v>
      </c>
      <c r="K30" s="25">
        <f>SUM(K24:K29)</f>
        <v>223</v>
      </c>
      <c r="L30" s="56">
        <f>SUM(L24:L29)</f>
        <v>423</v>
      </c>
    </row>
    <row r="31" spans="1:12" ht="14.25" customHeight="1">
      <c r="A31" s="14"/>
      <c r="B31" s="32"/>
      <c r="C31" s="13"/>
      <c r="D31" s="13"/>
      <c r="E31" s="13"/>
      <c r="F31" s="88"/>
      <c r="G31" s="57" t="s">
        <v>177</v>
      </c>
      <c r="H31" s="37" t="s">
        <v>211</v>
      </c>
      <c r="I31" s="13">
        <v>40</v>
      </c>
      <c r="J31" s="13">
        <v>50</v>
      </c>
      <c r="K31" s="13">
        <v>51</v>
      </c>
      <c r="L31" s="58">
        <f t="shared" ref="L31:L37" si="5">SUM(J31:K31)</f>
        <v>101</v>
      </c>
    </row>
    <row r="32" spans="1:12" ht="14.25" customHeight="1">
      <c r="A32" s="141" t="s">
        <v>210</v>
      </c>
      <c r="B32" s="142"/>
      <c r="C32" s="74"/>
      <c r="D32" s="32"/>
      <c r="E32" s="32"/>
      <c r="F32" s="87"/>
      <c r="G32" s="57"/>
      <c r="H32" s="37" t="s">
        <v>209</v>
      </c>
      <c r="I32" s="13">
        <v>30</v>
      </c>
      <c r="J32" s="13">
        <v>52</v>
      </c>
      <c r="K32" s="13">
        <v>56</v>
      </c>
      <c r="L32" s="58">
        <f t="shared" si="5"/>
        <v>108</v>
      </c>
    </row>
    <row r="33" spans="1:12" ht="14.25" customHeight="1">
      <c r="A33" s="14" t="s">
        <v>208</v>
      </c>
      <c r="B33" s="37" t="s">
        <v>207</v>
      </c>
      <c r="C33" s="86">
        <v>379</v>
      </c>
      <c r="D33" s="13">
        <v>462</v>
      </c>
      <c r="E33" s="13">
        <v>494</v>
      </c>
      <c r="F33" s="31">
        <f t="shared" ref="F33:F45" si="6">SUM(D33:E33)</f>
        <v>956</v>
      </c>
      <c r="G33" s="57"/>
      <c r="H33" s="37" t="s">
        <v>206</v>
      </c>
      <c r="I33" s="13">
        <v>68</v>
      </c>
      <c r="J33" s="13">
        <v>69</v>
      </c>
      <c r="K33" s="13">
        <v>75</v>
      </c>
      <c r="L33" s="58">
        <f t="shared" si="5"/>
        <v>144</v>
      </c>
    </row>
    <row r="34" spans="1:12" ht="14.25" customHeight="1">
      <c r="A34" s="14"/>
      <c r="B34" s="37" t="s">
        <v>205</v>
      </c>
      <c r="C34" s="13">
        <v>147</v>
      </c>
      <c r="D34" s="13">
        <v>190</v>
      </c>
      <c r="E34" s="13">
        <v>195</v>
      </c>
      <c r="F34" s="31">
        <f t="shared" si="6"/>
        <v>385</v>
      </c>
      <c r="G34" s="57"/>
      <c r="H34" s="37" t="s">
        <v>204</v>
      </c>
      <c r="I34" s="13">
        <v>51</v>
      </c>
      <c r="J34" s="13">
        <v>70</v>
      </c>
      <c r="K34" s="13">
        <v>74</v>
      </c>
      <c r="L34" s="58">
        <f t="shared" si="5"/>
        <v>144</v>
      </c>
    </row>
    <row r="35" spans="1:12" ht="14.25" customHeight="1">
      <c r="A35" s="14"/>
      <c r="B35" s="37" t="s">
        <v>203</v>
      </c>
      <c r="C35" s="13">
        <v>79</v>
      </c>
      <c r="D35" s="13">
        <v>91</v>
      </c>
      <c r="E35" s="13">
        <v>106</v>
      </c>
      <c r="F35" s="31">
        <f t="shared" si="6"/>
        <v>197</v>
      </c>
      <c r="G35" s="57"/>
      <c r="H35" s="37" t="s">
        <v>202</v>
      </c>
      <c r="I35" s="13">
        <v>86</v>
      </c>
      <c r="J35" s="13">
        <v>95</v>
      </c>
      <c r="K35" s="13">
        <v>101</v>
      </c>
      <c r="L35" s="58">
        <f t="shared" si="5"/>
        <v>196</v>
      </c>
    </row>
    <row r="36" spans="1:12" ht="14.25" customHeight="1">
      <c r="A36" s="14"/>
      <c r="B36" s="37" t="s">
        <v>201</v>
      </c>
      <c r="C36" s="13">
        <v>228</v>
      </c>
      <c r="D36" s="13">
        <v>225</v>
      </c>
      <c r="E36" s="13">
        <v>285</v>
      </c>
      <c r="F36" s="31">
        <f t="shared" si="6"/>
        <v>510</v>
      </c>
      <c r="G36" s="84"/>
      <c r="H36" s="85" t="s">
        <v>200</v>
      </c>
      <c r="I36" s="13">
        <v>50</v>
      </c>
      <c r="J36" s="13">
        <v>64</v>
      </c>
      <c r="K36" s="13">
        <v>67</v>
      </c>
      <c r="L36" s="58">
        <f t="shared" si="5"/>
        <v>131</v>
      </c>
    </row>
    <row r="37" spans="1:12" ht="14.25" customHeight="1">
      <c r="A37" s="14"/>
      <c r="B37" s="37" t="s">
        <v>199</v>
      </c>
      <c r="C37" s="13">
        <v>14</v>
      </c>
      <c r="D37" s="13">
        <v>20</v>
      </c>
      <c r="E37" s="13">
        <v>24</v>
      </c>
      <c r="F37" s="31">
        <f t="shared" si="6"/>
        <v>44</v>
      </c>
      <c r="G37" s="84"/>
      <c r="H37" s="37" t="s">
        <v>198</v>
      </c>
      <c r="I37" s="13">
        <v>119</v>
      </c>
      <c r="J37" s="13">
        <v>147</v>
      </c>
      <c r="K37" s="13">
        <v>131</v>
      </c>
      <c r="L37" s="58">
        <f t="shared" si="5"/>
        <v>278</v>
      </c>
    </row>
    <row r="38" spans="1:12" ht="14.25" customHeight="1">
      <c r="A38" s="14"/>
      <c r="B38" s="37" t="s">
        <v>197</v>
      </c>
      <c r="C38" s="13">
        <v>75</v>
      </c>
      <c r="D38" s="13">
        <v>104</v>
      </c>
      <c r="E38" s="13">
        <v>112</v>
      </c>
      <c r="F38" s="31">
        <f t="shared" si="6"/>
        <v>216</v>
      </c>
      <c r="G38" s="83"/>
      <c r="H38" s="26" t="s">
        <v>163</v>
      </c>
      <c r="I38" s="25">
        <f>SUM(I31:I37)</f>
        <v>444</v>
      </c>
      <c r="J38" s="25">
        <f>SUM(J31:J37)</f>
        <v>547</v>
      </c>
      <c r="K38" s="25">
        <f>SUM(K31:K37)</f>
        <v>555</v>
      </c>
      <c r="L38" s="60">
        <f>SUM(L31:L37)</f>
        <v>1102</v>
      </c>
    </row>
    <row r="39" spans="1:12" ht="14.25" customHeight="1">
      <c r="A39" s="14"/>
      <c r="B39" s="37" t="s">
        <v>196</v>
      </c>
      <c r="C39" s="13">
        <v>56</v>
      </c>
      <c r="D39" s="13">
        <v>68</v>
      </c>
      <c r="E39" s="13">
        <v>66</v>
      </c>
      <c r="F39" s="31">
        <f t="shared" si="6"/>
        <v>134</v>
      </c>
      <c r="G39" s="129" t="s">
        <v>195</v>
      </c>
      <c r="H39" s="130"/>
      <c r="I39" s="55">
        <f>SUM(C46+C54+I10+I23+I30+I38)</f>
        <v>4125</v>
      </c>
      <c r="J39" s="55">
        <f>SUM(D46+D54+J10+J23+J30+J38)</f>
        <v>4871</v>
      </c>
      <c r="K39" s="55">
        <f>SUM(E46+E54+K10+K23+K30+K38)</f>
        <v>5302</v>
      </c>
      <c r="L39" s="54">
        <f>SUM(F46+F54+L10+L23+L30+L38)</f>
        <v>10173</v>
      </c>
    </row>
    <row r="40" spans="1:12" ht="14.25" customHeight="1">
      <c r="A40" s="14"/>
      <c r="B40" s="37" t="s">
        <v>194</v>
      </c>
      <c r="C40" s="13">
        <v>136</v>
      </c>
      <c r="D40" s="13">
        <v>159</v>
      </c>
      <c r="E40" s="13">
        <v>176</v>
      </c>
      <c r="F40" s="31">
        <f t="shared" si="6"/>
        <v>335</v>
      </c>
      <c r="G40" s="82"/>
      <c r="H40" s="32"/>
      <c r="I40" s="13"/>
      <c r="J40" s="13"/>
      <c r="K40" s="13"/>
      <c r="L40" s="52"/>
    </row>
    <row r="41" spans="1:12" ht="14.25" customHeight="1">
      <c r="A41" s="14"/>
      <c r="B41" s="37" t="s">
        <v>193</v>
      </c>
      <c r="C41" s="13">
        <v>68</v>
      </c>
      <c r="D41" s="13">
        <v>84</v>
      </c>
      <c r="E41" s="13">
        <v>86</v>
      </c>
      <c r="F41" s="31">
        <f t="shared" si="6"/>
        <v>170</v>
      </c>
      <c r="G41" s="57"/>
      <c r="H41" s="13"/>
      <c r="I41" s="13"/>
      <c r="J41" s="13"/>
      <c r="K41" s="81"/>
      <c r="L41" s="80"/>
    </row>
    <row r="42" spans="1:12" ht="14.25" customHeight="1">
      <c r="A42" s="14"/>
      <c r="B42" s="37" t="s">
        <v>192</v>
      </c>
      <c r="C42" s="13">
        <v>107</v>
      </c>
      <c r="D42" s="13">
        <v>129</v>
      </c>
      <c r="E42" s="13">
        <v>155</v>
      </c>
      <c r="F42" s="31">
        <f t="shared" si="6"/>
        <v>284</v>
      </c>
      <c r="G42" s="57"/>
      <c r="H42" s="13"/>
      <c r="I42" s="13"/>
      <c r="J42" s="13"/>
      <c r="K42" s="81"/>
      <c r="L42" s="80"/>
    </row>
    <row r="43" spans="1:12" ht="14.25" customHeight="1">
      <c r="A43" s="14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>
      <c r="A44" s="14"/>
      <c r="B44" s="37" t="s">
        <v>190</v>
      </c>
      <c r="C44" s="13">
        <v>174</v>
      </c>
      <c r="D44" s="13">
        <v>201</v>
      </c>
      <c r="E44" s="13">
        <v>228</v>
      </c>
      <c r="F44" s="31">
        <f t="shared" si="6"/>
        <v>429</v>
      </c>
      <c r="G44" s="57"/>
      <c r="H44" s="13"/>
      <c r="I44" s="13"/>
      <c r="J44" s="13"/>
      <c r="K44" s="81"/>
      <c r="L44" s="80"/>
    </row>
    <row r="45" spans="1:12" ht="14.25" customHeight="1">
      <c r="A45" s="14"/>
      <c r="B45" s="37" t="s">
        <v>189</v>
      </c>
      <c r="C45" s="13">
        <v>162</v>
      </c>
      <c r="D45" s="13">
        <v>190</v>
      </c>
      <c r="E45" s="13">
        <v>213</v>
      </c>
      <c r="F45" s="31">
        <f t="shared" si="6"/>
        <v>403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1635</v>
      </c>
      <c r="D46" s="25">
        <f>SUM(D33:D45)</f>
        <v>1936</v>
      </c>
      <c r="E46" s="25">
        <f>SUM(E33:E45)</f>
        <v>2158</v>
      </c>
      <c r="F46" s="25">
        <f>SUM(F33:F45)</f>
        <v>4094</v>
      </c>
      <c r="G46" s="57"/>
      <c r="H46" s="13"/>
      <c r="I46" s="13"/>
      <c r="J46" s="13"/>
      <c r="K46" s="81"/>
      <c r="L46" s="80"/>
    </row>
    <row r="47" spans="1:12" ht="14.25" customHeight="1">
      <c r="A47" s="14" t="s">
        <v>187</v>
      </c>
      <c r="B47" s="37" t="s">
        <v>186</v>
      </c>
      <c r="C47" s="13">
        <v>94</v>
      </c>
      <c r="D47" s="13">
        <v>114</v>
      </c>
      <c r="E47" s="13">
        <v>117</v>
      </c>
      <c r="F47" s="31">
        <f t="shared" ref="F47:F53" si="7">SUM(D47:E47)</f>
        <v>231</v>
      </c>
      <c r="G47" s="57"/>
      <c r="H47" s="13"/>
      <c r="I47" s="13"/>
      <c r="J47" s="13"/>
      <c r="K47" s="81"/>
      <c r="L47" s="80"/>
    </row>
    <row r="48" spans="1:12" ht="14.25" customHeight="1">
      <c r="A48" s="14"/>
      <c r="B48" s="37" t="s">
        <v>185</v>
      </c>
      <c r="C48" s="13">
        <v>47</v>
      </c>
      <c r="D48" s="13">
        <v>41</v>
      </c>
      <c r="E48" s="13">
        <v>46</v>
      </c>
      <c r="F48" s="31">
        <f t="shared" si="7"/>
        <v>87</v>
      </c>
      <c r="G48" s="57"/>
      <c r="H48" s="13"/>
      <c r="I48" s="13"/>
      <c r="J48" s="13"/>
      <c r="K48" s="81"/>
      <c r="L48" s="80"/>
    </row>
    <row r="49" spans="1:12" ht="14.25" customHeight="1">
      <c r="A49" s="14"/>
      <c r="B49" s="37" t="s">
        <v>184</v>
      </c>
      <c r="C49" s="13">
        <v>103</v>
      </c>
      <c r="D49" s="13">
        <v>111</v>
      </c>
      <c r="E49" s="13">
        <v>124</v>
      </c>
      <c r="F49" s="31">
        <f t="shared" si="7"/>
        <v>235</v>
      </c>
      <c r="G49" s="57"/>
      <c r="H49" s="13"/>
      <c r="I49" s="13"/>
      <c r="J49" s="13"/>
      <c r="K49" s="81"/>
      <c r="L49" s="80"/>
    </row>
    <row r="50" spans="1:12" ht="14.25" customHeight="1">
      <c r="A50" s="14"/>
      <c r="B50" s="37" t="s">
        <v>183</v>
      </c>
      <c r="C50" s="13">
        <v>288</v>
      </c>
      <c r="D50" s="13">
        <v>329</v>
      </c>
      <c r="E50" s="13">
        <v>350</v>
      </c>
      <c r="F50" s="31">
        <f t="shared" si="7"/>
        <v>679</v>
      </c>
      <c r="G50" s="57"/>
      <c r="H50" s="13"/>
      <c r="I50" s="13"/>
      <c r="J50" s="13"/>
      <c r="K50" s="81"/>
      <c r="L50" s="80"/>
    </row>
    <row r="51" spans="1:12" ht="14.25" customHeight="1">
      <c r="A51" s="14"/>
      <c r="B51" s="37" t="s">
        <v>182</v>
      </c>
      <c r="C51" s="13">
        <v>130</v>
      </c>
      <c r="D51" s="13">
        <v>174</v>
      </c>
      <c r="E51" s="13">
        <v>177</v>
      </c>
      <c r="F51" s="31">
        <f t="shared" si="7"/>
        <v>351</v>
      </c>
      <c r="G51" s="57"/>
      <c r="H51" s="13"/>
      <c r="I51" s="13"/>
      <c r="J51" s="13"/>
      <c r="K51" s="81"/>
      <c r="L51" s="80"/>
    </row>
    <row r="52" spans="1:12" ht="14.25" customHeight="1">
      <c r="A52" s="14"/>
      <c r="B52" s="37" t="s">
        <v>181</v>
      </c>
      <c r="C52" s="13">
        <v>66</v>
      </c>
      <c r="D52" s="13">
        <v>89</v>
      </c>
      <c r="E52" s="13">
        <v>82</v>
      </c>
      <c r="F52" s="31">
        <f t="shared" si="7"/>
        <v>171</v>
      </c>
      <c r="G52" s="57"/>
      <c r="H52" s="13"/>
      <c r="I52" s="13"/>
      <c r="J52" s="13"/>
      <c r="K52" s="81"/>
      <c r="L52" s="80"/>
    </row>
    <row r="53" spans="1:12" ht="14.25" customHeight="1">
      <c r="A53" s="14"/>
      <c r="B53" s="37" t="s">
        <v>180</v>
      </c>
      <c r="C53" s="13">
        <v>18</v>
      </c>
      <c r="D53" s="13">
        <v>30</v>
      </c>
      <c r="E53" s="13">
        <v>25</v>
      </c>
      <c r="F53" s="31">
        <f t="shared" si="7"/>
        <v>55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746</v>
      </c>
      <c r="D54" s="25">
        <f>SUM(D47:D53)</f>
        <v>888</v>
      </c>
      <c r="E54" s="25">
        <f>SUM(E47:E53)</f>
        <v>921</v>
      </c>
      <c r="F54" s="25">
        <f>SUM(F47:F53)</f>
        <v>1809</v>
      </c>
      <c r="G54" s="57"/>
      <c r="H54" s="13"/>
      <c r="I54" s="13"/>
      <c r="J54" s="13"/>
      <c r="K54" s="13"/>
      <c r="L54" s="70"/>
    </row>
    <row r="55" spans="1:12" ht="14.25" customHeight="1">
      <c r="A55" s="14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4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4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4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40</v>
      </c>
      <c r="J60" s="64">
        <v>57</v>
      </c>
      <c r="K60" s="64">
        <v>56</v>
      </c>
      <c r="L60" s="63">
        <f t="shared" ref="L60:L65" si="8">SUM(J60:K60)</f>
        <v>113</v>
      </c>
    </row>
    <row r="61" spans="1:12" ht="14.25" customHeight="1">
      <c r="A61" s="14" t="s">
        <v>175</v>
      </c>
      <c r="B61" s="37" t="s">
        <v>174</v>
      </c>
      <c r="C61" s="74">
        <v>308</v>
      </c>
      <c r="D61" s="13">
        <v>413</v>
      </c>
      <c r="E61" s="13">
        <v>410</v>
      </c>
      <c r="F61" s="31">
        <f t="shared" ref="F61:F68" si="9">SUM(D61:E61)</f>
        <v>823</v>
      </c>
      <c r="G61" s="73"/>
      <c r="H61" s="37" t="s">
        <v>173</v>
      </c>
      <c r="I61" s="13">
        <v>48</v>
      </c>
      <c r="J61" s="13">
        <v>49</v>
      </c>
      <c r="K61" s="13">
        <v>63</v>
      </c>
      <c r="L61" s="61">
        <f t="shared" si="8"/>
        <v>112</v>
      </c>
    </row>
    <row r="62" spans="1:12" ht="14.25" customHeight="1">
      <c r="A62" s="14"/>
      <c r="B62" s="37" t="s">
        <v>172</v>
      </c>
      <c r="C62" s="13">
        <v>266</v>
      </c>
      <c r="D62" s="13">
        <v>341</v>
      </c>
      <c r="E62" s="13">
        <v>369</v>
      </c>
      <c r="F62" s="31">
        <f t="shared" si="9"/>
        <v>710</v>
      </c>
      <c r="G62" s="73"/>
      <c r="H62" s="37" t="s">
        <v>171</v>
      </c>
      <c r="I62" s="13">
        <v>33</v>
      </c>
      <c r="J62" s="13">
        <v>53</v>
      </c>
      <c r="K62" s="13">
        <v>53</v>
      </c>
      <c r="L62" s="61">
        <f t="shared" si="8"/>
        <v>106</v>
      </c>
    </row>
    <row r="63" spans="1:12" ht="14.25" customHeight="1">
      <c r="A63" s="14"/>
      <c r="B63" s="37" t="s">
        <v>170</v>
      </c>
      <c r="C63" s="13">
        <v>64</v>
      </c>
      <c r="D63" s="13">
        <v>89</v>
      </c>
      <c r="E63" s="13">
        <v>93</v>
      </c>
      <c r="F63" s="31">
        <f t="shared" si="9"/>
        <v>182</v>
      </c>
      <c r="G63" s="73"/>
      <c r="H63" s="37" t="s">
        <v>169</v>
      </c>
      <c r="I63" s="13">
        <v>31</v>
      </c>
      <c r="J63" s="13">
        <v>34</v>
      </c>
      <c r="K63" s="13">
        <v>30</v>
      </c>
      <c r="L63" s="61">
        <f t="shared" si="8"/>
        <v>64</v>
      </c>
    </row>
    <row r="64" spans="1:12" ht="14.25" customHeight="1">
      <c r="A64" s="14"/>
      <c r="B64" s="37" t="s">
        <v>168</v>
      </c>
      <c r="C64" s="13">
        <v>136</v>
      </c>
      <c r="D64" s="13">
        <v>183</v>
      </c>
      <c r="E64" s="13">
        <v>190</v>
      </c>
      <c r="F64" s="31">
        <f t="shared" si="9"/>
        <v>373</v>
      </c>
      <c r="G64" s="73"/>
      <c r="H64" s="37" t="s">
        <v>167</v>
      </c>
      <c r="I64" s="13">
        <v>50</v>
      </c>
      <c r="J64" s="13">
        <v>64</v>
      </c>
      <c r="K64" s="13">
        <v>64</v>
      </c>
      <c r="L64" s="61">
        <f t="shared" si="8"/>
        <v>128</v>
      </c>
    </row>
    <row r="65" spans="1:12" ht="14.25" customHeight="1">
      <c r="A65" s="14"/>
      <c r="B65" s="37" t="s">
        <v>166</v>
      </c>
      <c r="C65" s="13">
        <v>80</v>
      </c>
      <c r="D65" s="13">
        <v>108</v>
      </c>
      <c r="E65" s="13">
        <v>127</v>
      </c>
      <c r="F65" s="31">
        <f t="shared" si="9"/>
        <v>235</v>
      </c>
      <c r="G65" s="73"/>
      <c r="H65" s="37" t="s">
        <v>165</v>
      </c>
      <c r="I65" s="13">
        <v>68</v>
      </c>
      <c r="J65" s="13">
        <v>96</v>
      </c>
      <c r="K65" s="13">
        <v>92</v>
      </c>
      <c r="L65" s="61">
        <f t="shared" si="8"/>
        <v>188</v>
      </c>
    </row>
    <row r="66" spans="1:12" ht="14.25" customHeight="1">
      <c r="A66" s="14"/>
      <c r="B66" s="37" t="s">
        <v>164</v>
      </c>
      <c r="C66" s="13">
        <v>95</v>
      </c>
      <c r="D66" s="13">
        <v>124</v>
      </c>
      <c r="E66" s="13">
        <v>136</v>
      </c>
      <c r="F66" s="31">
        <f t="shared" si="9"/>
        <v>260</v>
      </c>
      <c r="G66" s="73"/>
      <c r="H66" s="26" t="s">
        <v>163</v>
      </c>
      <c r="I66" s="25">
        <f>SUM(I60:I65)</f>
        <v>270</v>
      </c>
      <c r="J66" s="25">
        <f>SUM(J60:J65)</f>
        <v>353</v>
      </c>
      <c r="K66" s="25">
        <f>SUM(K60:K65)</f>
        <v>358</v>
      </c>
      <c r="L66" s="60">
        <f>SUM(L60:L65)</f>
        <v>711</v>
      </c>
    </row>
    <row r="67" spans="1:12" ht="14.25" customHeight="1">
      <c r="A67" s="14"/>
      <c r="B67" s="37" t="s">
        <v>162</v>
      </c>
      <c r="C67" s="13">
        <v>300</v>
      </c>
      <c r="D67" s="13">
        <v>418</v>
      </c>
      <c r="E67" s="13">
        <v>415</v>
      </c>
      <c r="F67" s="31">
        <f t="shared" si="9"/>
        <v>833</v>
      </c>
      <c r="G67" s="145" t="s">
        <v>161</v>
      </c>
      <c r="H67" s="140"/>
      <c r="I67" s="55">
        <f>SUM(C69+C82+C93+C110+C114+I66)</f>
        <v>5881</v>
      </c>
      <c r="J67" s="55">
        <f>SUM(D69+D82+D93+D110+D114+J66)</f>
        <v>7468</v>
      </c>
      <c r="K67" s="55">
        <f>SUM(E69+E82+E93+E110+E114+K66)</f>
        <v>7835</v>
      </c>
      <c r="L67" s="54">
        <f>SUM(F69+F82+F93+F110+F114+L66)</f>
        <v>15303</v>
      </c>
    </row>
    <row r="68" spans="1:12" ht="14.25" customHeight="1">
      <c r="A68" s="14"/>
      <c r="B68" s="37" t="s">
        <v>160</v>
      </c>
      <c r="C68" s="13">
        <v>89</v>
      </c>
      <c r="D68" s="13">
        <v>111</v>
      </c>
      <c r="E68" s="13">
        <v>112</v>
      </c>
      <c r="F68" s="31">
        <f t="shared" si="9"/>
        <v>223</v>
      </c>
      <c r="G68" s="73"/>
      <c r="H68" s="32"/>
      <c r="I68" s="13"/>
      <c r="J68" s="13"/>
      <c r="K68" s="13"/>
      <c r="L68" s="52"/>
    </row>
    <row r="69" spans="1:12" ht="14.25" customHeight="1">
      <c r="A69" s="14"/>
      <c r="B69" s="26" t="s">
        <v>159</v>
      </c>
      <c r="C69" s="25">
        <f>SUM(C61:C68)</f>
        <v>1338</v>
      </c>
      <c r="D69" s="25">
        <f>SUM(D61:D68)</f>
        <v>1787</v>
      </c>
      <c r="E69" s="25">
        <f>SUM(E61:E68)</f>
        <v>1852</v>
      </c>
      <c r="F69" s="24">
        <f>SUM(F61:F68)</f>
        <v>3639</v>
      </c>
      <c r="G69" s="73"/>
      <c r="H69" s="13"/>
      <c r="I69" s="13"/>
      <c r="J69" s="13"/>
      <c r="K69" s="13"/>
      <c r="L69" s="70"/>
    </row>
    <row r="70" spans="1:12" ht="14.25" customHeight="1">
      <c r="A70" s="14" t="s">
        <v>158</v>
      </c>
      <c r="B70" s="37" t="s">
        <v>157</v>
      </c>
      <c r="C70" s="13">
        <v>40</v>
      </c>
      <c r="D70" s="13">
        <v>51</v>
      </c>
      <c r="E70" s="13">
        <v>50</v>
      </c>
      <c r="F70" s="31">
        <f t="shared" ref="F70:F81" si="10">SUM(D70:E70)</f>
        <v>101</v>
      </c>
      <c r="G70" s="73"/>
      <c r="H70" s="13"/>
      <c r="I70" s="13"/>
      <c r="J70" s="13"/>
      <c r="K70" s="13"/>
      <c r="L70" s="70"/>
    </row>
    <row r="71" spans="1:12" ht="14.25" customHeight="1">
      <c r="A71" s="14"/>
      <c r="B71" s="37" t="s">
        <v>156</v>
      </c>
      <c r="C71" s="13">
        <v>208</v>
      </c>
      <c r="D71" s="13">
        <v>250</v>
      </c>
      <c r="E71" s="13">
        <v>266</v>
      </c>
      <c r="F71" s="31">
        <f t="shared" si="10"/>
        <v>516</v>
      </c>
      <c r="G71" s="57"/>
      <c r="H71" s="13"/>
      <c r="I71" s="13"/>
      <c r="J71" s="13"/>
      <c r="K71" s="13"/>
      <c r="L71" s="70"/>
    </row>
    <row r="72" spans="1:12" ht="14.25" customHeight="1">
      <c r="A72" s="14"/>
      <c r="B72" s="37" t="s">
        <v>155</v>
      </c>
      <c r="C72" s="13">
        <v>134</v>
      </c>
      <c r="D72" s="13">
        <v>152</v>
      </c>
      <c r="E72" s="13">
        <v>168</v>
      </c>
      <c r="F72" s="31">
        <f t="shared" si="10"/>
        <v>320</v>
      </c>
      <c r="G72" s="57"/>
      <c r="H72" s="13"/>
      <c r="I72" s="13"/>
      <c r="J72" s="13"/>
      <c r="K72" s="13"/>
      <c r="L72" s="70"/>
    </row>
    <row r="73" spans="1:12" ht="14.25" customHeight="1">
      <c r="A73" s="14"/>
      <c r="B73" s="37" t="s">
        <v>154</v>
      </c>
      <c r="C73" s="13">
        <v>65</v>
      </c>
      <c r="D73" s="13">
        <v>79</v>
      </c>
      <c r="E73" s="13">
        <v>76</v>
      </c>
      <c r="F73" s="31">
        <f t="shared" si="10"/>
        <v>155</v>
      </c>
      <c r="G73" s="57"/>
      <c r="H73" s="13"/>
      <c r="I73" s="13"/>
      <c r="J73" s="13"/>
      <c r="K73" s="13"/>
      <c r="L73" s="70"/>
    </row>
    <row r="74" spans="1:12" ht="14.25" customHeight="1">
      <c r="A74" s="14"/>
      <c r="B74" s="37" t="s">
        <v>153</v>
      </c>
      <c r="C74" s="13">
        <v>87</v>
      </c>
      <c r="D74" s="13">
        <v>77</v>
      </c>
      <c r="E74" s="13">
        <v>101</v>
      </c>
      <c r="F74" s="31">
        <f t="shared" si="10"/>
        <v>178</v>
      </c>
      <c r="G74" s="57"/>
      <c r="H74" s="13"/>
      <c r="I74" s="13"/>
      <c r="J74" s="13"/>
      <c r="K74" s="13"/>
      <c r="L74" s="70"/>
    </row>
    <row r="75" spans="1:12" ht="14.25" customHeight="1">
      <c r="A75" s="14"/>
      <c r="B75" s="37" t="s">
        <v>152</v>
      </c>
      <c r="C75" s="13">
        <v>360</v>
      </c>
      <c r="D75" s="13">
        <v>447</v>
      </c>
      <c r="E75" s="13">
        <v>459</v>
      </c>
      <c r="F75" s="31">
        <f t="shared" si="10"/>
        <v>906</v>
      </c>
      <c r="G75" s="57"/>
      <c r="H75" s="13"/>
      <c r="I75" s="13"/>
      <c r="J75" s="13"/>
      <c r="K75" s="13"/>
      <c r="L75" s="70"/>
    </row>
    <row r="76" spans="1:12" ht="14.25" customHeight="1">
      <c r="A76" s="14"/>
      <c r="B76" s="37" t="s">
        <v>151</v>
      </c>
      <c r="C76" s="13">
        <v>170</v>
      </c>
      <c r="D76" s="13">
        <v>212</v>
      </c>
      <c r="E76" s="13">
        <v>235</v>
      </c>
      <c r="F76" s="31">
        <f t="shared" si="10"/>
        <v>447</v>
      </c>
      <c r="G76" s="57"/>
      <c r="H76" s="13"/>
      <c r="I76" s="13"/>
      <c r="J76" s="13"/>
      <c r="K76" s="13"/>
      <c r="L76" s="70"/>
    </row>
    <row r="77" spans="1:12" ht="14.25" customHeight="1">
      <c r="A77" s="14"/>
      <c r="B77" s="37" t="s">
        <v>150</v>
      </c>
      <c r="C77" s="13">
        <v>64</v>
      </c>
      <c r="D77" s="13">
        <v>70</v>
      </c>
      <c r="E77" s="13">
        <v>74</v>
      </c>
      <c r="F77" s="31">
        <f t="shared" si="10"/>
        <v>144</v>
      </c>
      <c r="G77" s="57"/>
      <c r="H77" s="13"/>
      <c r="I77" s="13"/>
      <c r="J77" s="13"/>
      <c r="K77" s="13"/>
      <c r="L77" s="70"/>
    </row>
    <row r="78" spans="1:12" ht="14.25" customHeight="1">
      <c r="A78" s="14"/>
      <c r="B78" s="37" t="s">
        <v>149</v>
      </c>
      <c r="C78" s="13">
        <v>49</v>
      </c>
      <c r="D78" s="13">
        <v>59</v>
      </c>
      <c r="E78" s="13">
        <v>57</v>
      </c>
      <c r="F78" s="31">
        <f t="shared" si="10"/>
        <v>116</v>
      </c>
      <c r="G78" s="57"/>
      <c r="H78" s="13"/>
      <c r="I78" s="13"/>
      <c r="J78" s="13"/>
      <c r="K78" s="13"/>
      <c r="L78" s="70"/>
    </row>
    <row r="79" spans="1:12" ht="14.25" customHeight="1">
      <c r="A79" s="14"/>
      <c r="B79" s="37" t="s">
        <v>148</v>
      </c>
      <c r="C79" s="13">
        <v>132</v>
      </c>
      <c r="D79" s="13">
        <v>174</v>
      </c>
      <c r="E79" s="13">
        <v>179</v>
      </c>
      <c r="F79" s="31">
        <f t="shared" si="10"/>
        <v>353</v>
      </c>
      <c r="G79" s="57"/>
      <c r="H79" s="13"/>
      <c r="I79" s="13"/>
      <c r="J79" s="13"/>
      <c r="K79" s="13"/>
      <c r="L79" s="70"/>
    </row>
    <row r="80" spans="1:12" ht="14.25" customHeight="1">
      <c r="A80" s="14"/>
      <c r="B80" s="37" t="s">
        <v>147</v>
      </c>
      <c r="C80" s="13">
        <v>154</v>
      </c>
      <c r="D80" s="13">
        <v>187</v>
      </c>
      <c r="E80" s="13">
        <v>159</v>
      </c>
      <c r="F80" s="31">
        <f t="shared" si="10"/>
        <v>346</v>
      </c>
      <c r="G80" s="57"/>
      <c r="H80" s="13"/>
      <c r="I80" s="13"/>
      <c r="J80" s="13"/>
      <c r="K80" s="13"/>
      <c r="L80" s="70"/>
    </row>
    <row r="81" spans="1:12" ht="14.25" customHeight="1">
      <c r="A81" s="14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>
      <c r="A82" s="14"/>
      <c r="B82" s="26" t="s">
        <v>145</v>
      </c>
      <c r="C82" s="25">
        <f>SUM(C70:C81)</f>
        <v>1480</v>
      </c>
      <c r="D82" s="25">
        <f>SUM(D70:D81)</f>
        <v>1785</v>
      </c>
      <c r="E82" s="25">
        <f>SUM(E70:E81)</f>
        <v>1848</v>
      </c>
      <c r="F82" s="25">
        <f>SUM(F70:F81)</f>
        <v>3633</v>
      </c>
      <c r="G82" s="57"/>
      <c r="H82" s="13"/>
      <c r="I82" s="13"/>
      <c r="J82" s="13"/>
      <c r="K82" s="13"/>
      <c r="L82" s="70"/>
    </row>
    <row r="83" spans="1:12" ht="14.25" customHeight="1">
      <c r="A83" s="14" t="s">
        <v>139</v>
      </c>
      <c r="B83" s="37" t="s">
        <v>144</v>
      </c>
      <c r="C83" s="13">
        <v>346</v>
      </c>
      <c r="D83" s="13">
        <v>386</v>
      </c>
      <c r="E83" s="13">
        <v>446</v>
      </c>
      <c r="F83" s="31">
        <f t="shared" ref="F83:F92" si="11">SUM(D83:E83)</f>
        <v>832</v>
      </c>
      <c r="G83" s="57"/>
      <c r="H83" s="13"/>
      <c r="I83" s="13"/>
      <c r="J83" s="13"/>
      <c r="K83" s="13"/>
      <c r="L83" s="70"/>
    </row>
    <row r="84" spans="1:12" ht="14.25" customHeight="1">
      <c r="A84" s="14"/>
      <c r="B84" s="37" t="s">
        <v>143</v>
      </c>
      <c r="C84" s="13">
        <v>304</v>
      </c>
      <c r="D84" s="13">
        <v>353</v>
      </c>
      <c r="E84" s="13">
        <v>390</v>
      </c>
      <c r="F84" s="31">
        <f t="shared" si="11"/>
        <v>743</v>
      </c>
      <c r="G84" s="57"/>
      <c r="H84" s="13"/>
      <c r="I84" s="13"/>
      <c r="J84" s="13"/>
      <c r="K84" s="13"/>
      <c r="L84" s="70"/>
    </row>
    <row r="85" spans="1:12" ht="14.25" customHeight="1">
      <c r="A85" s="14"/>
      <c r="B85" s="37" t="s">
        <v>142</v>
      </c>
      <c r="C85" s="13">
        <v>119</v>
      </c>
      <c r="D85" s="13">
        <v>134</v>
      </c>
      <c r="E85" s="13">
        <v>132</v>
      </c>
      <c r="F85" s="31">
        <f t="shared" si="11"/>
        <v>266</v>
      </c>
      <c r="G85" s="57"/>
      <c r="H85" s="13"/>
      <c r="I85" s="13"/>
      <c r="J85" s="13"/>
      <c r="K85" s="13"/>
      <c r="L85" s="70"/>
    </row>
    <row r="86" spans="1:12" ht="14.25" customHeight="1">
      <c r="A86" s="14"/>
      <c r="B86" s="37" t="s">
        <v>141</v>
      </c>
      <c r="C86" s="13">
        <v>86</v>
      </c>
      <c r="D86" s="13">
        <v>120</v>
      </c>
      <c r="E86" s="13">
        <v>123</v>
      </c>
      <c r="F86" s="31">
        <f t="shared" si="11"/>
        <v>243</v>
      </c>
      <c r="G86" s="57"/>
      <c r="H86" s="13"/>
      <c r="I86" s="13"/>
      <c r="J86" s="13"/>
      <c r="K86" s="13"/>
      <c r="L86" s="70"/>
    </row>
    <row r="87" spans="1:12" ht="14.25" customHeight="1">
      <c r="A87" s="14"/>
      <c r="B87" s="37" t="s">
        <v>140</v>
      </c>
      <c r="C87" s="13">
        <v>48</v>
      </c>
      <c r="D87" s="13">
        <v>61</v>
      </c>
      <c r="E87" s="13">
        <v>54</v>
      </c>
      <c r="F87" s="31">
        <f t="shared" si="11"/>
        <v>115</v>
      </c>
      <c r="G87" s="57"/>
      <c r="H87" s="13"/>
      <c r="I87" s="13"/>
      <c r="J87" s="13"/>
      <c r="K87" s="13"/>
      <c r="L87" s="70"/>
    </row>
    <row r="88" spans="1:12" ht="14.25" customHeight="1">
      <c r="A88" s="14"/>
      <c r="B88" s="37" t="s">
        <v>139</v>
      </c>
      <c r="C88" s="13">
        <v>140</v>
      </c>
      <c r="D88" s="13">
        <v>193</v>
      </c>
      <c r="E88" s="13">
        <v>212</v>
      </c>
      <c r="F88" s="31">
        <f t="shared" si="11"/>
        <v>405</v>
      </c>
      <c r="G88" s="57"/>
      <c r="H88" s="13"/>
      <c r="I88" s="13"/>
      <c r="J88" s="13"/>
      <c r="K88" s="13"/>
      <c r="L88" s="70"/>
    </row>
    <row r="89" spans="1:12" ht="14.25" customHeight="1">
      <c r="A89" s="14"/>
      <c r="B89" s="37" t="s">
        <v>138</v>
      </c>
      <c r="C89" s="13">
        <v>112</v>
      </c>
      <c r="D89" s="13">
        <v>142</v>
      </c>
      <c r="E89" s="13">
        <v>154</v>
      </c>
      <c r="F89" s="31">
        <f t="shared" si="11"/>
        <v>296</v>
      </c>
      <c r="G89" s="57"/>
      <c r="H89" s="32"/>
      <c r="I89" s="13"/>
      <c r="J89" s="13"/>
      <c r="K89" s="13"/>
      <c r="L89" s="70"/>
    </row>
    <row r="90" spans="1:12" ht="14.25" customHeight="1">
      <c r="A90" s="14"/>
      <c r="B90" s="37" t="s">
        <v>137</v>
      </c>
      <c r="C90" s="13">
        <v>105</v>
      </c>
      <c r="D90" s="13">
        <v>162</v>
      </c>
      <c r="E90" s="13">
        <v>151</v>
      </c>
      <c r="F90" s="31">
        <f t="shared" si="11"/>
        <v>313</v>
      </c>
      <c r="G90" s="57"/>
      <c r="H90" s="13"/>
      <c r="I90" s="13"/>
      <c r="J90" s="13"/>
      <c r="K90" s="13"/>
      <c r="L90" s="70"/>
    </row>
    <row r="91" spans="1:12" ht="14.25" customHeight="1">
      <c r="A91" s="14"/>
      <c r="B91" s="37" t="s">
        <v>136</v>
      </c>
      <c r="C91" s="13">
        <v>47</v>
      </c>
      <c r="D91" s="13">
        <v>63</v>
      </c>
      <c r="E91" s="13">
        <v>78</v>
      </c>
      <c r="F91" s="31">
        <f t="shared" si="11"/>
        <v>141</v>
      </c>
      <c r="G91" s="57"/>
      <c r="H91" s="13"/>
      <c r="I91" s="13"/>
      <c r="J91" s="13"/>
      <c r="K91" s="13"/>
      <c r="L91" s="70"/>
    </row>
    <row r="92" spans="1:12" ht="14.25" customHeight="1">
      <c r="A92" s="14"/>
      <c r="B92" s="37" t="s">
        <v>135</v>
      </c>
      <c r="C92" s="13">
        <v>225</v>
      </c>
      <c r="D92" s="13">
        <v>293</v>
      </c>
      <c r="E92" s="13">
        <v>339</v>
      </c>
      <c r="F92" s="31">
        <f t="shared" si="11"/>
        <v>632</v>
      </c>
      <c r="G92" s="57"/>
      <c r="H92" s="13"/>
      <c r="I92" s="13"/>
      <c r="J92" s="13"/>
      <c r="K92" s="13"/>
      <c r="L92" s="70"/>
    </row>
    <row r="93" spans="1:12" ht="14.25" customHeight="1">
      <c r="A93" s="14"/>
      <c r="B93" s="26" t="s">
        <v>134</v>
      </c>
      <c r="C93" s="25">
        <f>SUM(C83:C92)</f>
        <v>1532</v>
      </c>
      <c r="D93" s="25">
        <f>SUM(D83:D92)</f>
        <v>1907</v>
      </c>
      <c r="E93" s="25">
        <f>SUM(E83:E92)</f>
        <v>2079</v>
      </c>
      <c r="F93" s="24">
        <f>SUM(F83:F92)</f>
        <v>3986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39</v>
      </c>
      <c r="E94" s="13">
        <v>44</v>
      </c>
      <c r="F94" s="31">
        <f t="shared" ref="F94:F109" si="12">SUM(D94:E94)</f>
        <v>83</v>
      </c>
      <c r="G94" s="57"/>
      <c r="H94" s="13"/>
      <c r="I94" s="13"/>
      <c r="J94" s="13"/>
      <c r="K94" s="13"/>
      <c r="L94" s="70"/>
    </row>
    <row r="95" spans="1:12" ht="14.25" customHeight="1">
      <c r="A95" s="14"/>
      <c r="B95" s="37" t="s">
        <v>131</v>
      </c>
      <c r="C95" s="13">
        <v>44</v>
      </c>
      <c r="D95" s="13">
        <v>55</v>
      </c>
      <c r="E95" s="13">
        <v>49</v>
      </c>
      <c r="F95" s="31">
        <f t="shared" si="12"/>
        <v>104</v>
      </c>
      <c r="G95" s="57"/>
      <c r="H95" s="13"/>
      <c r="I95" s="13"/>
      <c r="J95" s="13"/>
      <c r="K95" s="13"/>
      <c r="L95" s="70"/>
    </row>
    <row r="96" spans="1:12" ht="14.25" customHeight="1">
      <c r="A96" s="14"/>
      <c r="B96" s="37" t="s">
        <v>130</v>
      </c>
      <c r="C96" s="13">
        <v>23</v>
      </c>
      <c r="D96" s="13">
        <v>30</v>
      </c>
      <c r="E96" s="13">
        <v>37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>
      <c r="A97" s="14"/>
      <c r="B97" s="37" t="s">
        <v>129</v>
      </c>
      <c r="C97" s="13">
        <v>42</v>
      </c>
      <c r="D97" s="13">
        <v>45</v>
      </c>
      <c r="E97" s="13">
        <v>49</v>
      </c>
      <c r="F97" s="31">
        <f t="shared" si="12"/>
        <v>94</v>
      </c>
      <c r="G97" s="57"/>
      <c r="H97" s="13"/>
      <c r="I97" s="13"/>
      <c r="J97" s="13"/>
      <c r="K97" s="13"/>
      <c r="L97" s="70"/>
    </row>
    <row r="98" spans="1:12" ht="14.25" customHeight="1">
      <c r="A98" s="14"/>
      <c r="B98" s="37" t="s">
        <v>128</v>
      </c>
      <c r="C98" s="13">
        <v>117</v>
      </c>
      <c r="D98" s="13">
        <v>146</v>
      </c>
      <c r="E98" s="13">
        <v>157</v>
      </c>
      <c r="F98" s="31">
        <f t="shared" si="12"/>
        <v>303</v>
      </c>
      <c r="G98" s="57"/>
      <c r="H98" s="13"/>
      <c r="I98" s="13"/>
      <c r="J98" s="13"/>
      <c r="K98" s="13"/>
      <c r="L98" s="70"/>
    </row>
    <row r="99" spans="1:12" ht="14.25" customHeight="1">
      <c r="A99" s="14"/>
      <c r="B99" s="37" t="s">
        <v>127</v>
      </c>
      <c r="C99" s="13">
        <v>18</v>
      </c>
      <c r="D99" s="13">
        <v>23</v>
      </c>
      <c r="E99" s="13">
        <v>24</v>
      </c>
      <c r="F99" s="31">
        <f t="shared" si="12"/>
        <v>47</v>
      </c>
      <c r="G99" s="57"/>
      <c r="H99" s="13"/>
      <c r="I99" s="13"/>
      <c r="J99" s="13"/>
      <c r="K99" s="13"/>
      <c r="L99" s="70"/>
    </row>
    <row r="100" spans="1:12" ht="14.25" customHeight="1">
      <c r="A100" s="14"/>
      <c r="B100" s="37" t="s">
        <v>126</v>
      </c>
      <c r="C100" s="13">
        <v>48</v>
      </c>
      <c r="D100" s="13">
        <v>64</v>
      </c>
      <c r="E100" s="13">
        <v>63</v>
      </c>
      <c r="F100" s="31">
        <f t="shared" si="12"/>
        <v>127</v>
      </c>
      <c r="G100" s="57"/>
      <c r="H100" s="13"/>
      <c r="I100" s="13"/>
      <c r="J100" s="13"/>
      <c r="K100" s="13"/>
      <c r="L100" s="70"/>
    </row>
    <row r="101" spans="1:12" ht="14.25" customHeight="1">
      <c r="A101" s="14"/>
      <c r="B101" s="37" t="s">
        <v>125</v>
      </c>
      <c r="C101" s="13">
        <v>101</v>
      </c>
      <c r="D101" s="13">
        <v>118</v>
      </c>
      <c r="E101" s="13">
        <v>135</v>
      </c>
      <c r="F101" s="31">
        <f t="shared" si="12"/>
        <v>253</v>
      </c>
      <c r="G101" s="57"/>
      <c r="H101" s="13"/>
      <c r="I101" s="13"/>
      <c r="J101" s="13"/>
      <c r="K101" s="13"/>
      <c r="L101" s="70"/>
    </row>
    <row r="102" spans="1:12" ht="14.25" customHeight="1">
      <c r="A102" s="14"/>
      <c r="B102" s="37" t="s">
        <v>124</v>
      </c>
      <c r="C102" s="13">
        <v>145</v>
      </c>
      <c r="D102" s="13">
        <v>183</v>
      </c>
      <c r="E102" s="13">
        <v>194</v>
      </c>
      <c r="F102" s="31">
        <f t="shared" si="12"/>
        <v>377</v>
      </c>
      <c r="G102" s="57"/>
      <c r="H102" s="13"/>
      <c r="I102" s="13"/>
      <c r="J102" s="13"/>
      <c r="K102" s="13"/>
      <c r="L102" s="70"/>
    </row>
    <row r="103" spans="1:12" ht="14.25" customHeight="1">
      <c r="A103" s="14"/>
      <c r="B103" s="37" t="s">
        <v>123</v>
      </c>
      <c r="C103" s="13">
        <v>138</v>
      </c>
      <c r="D103" s="13">
        <v>198</v>
      </c>
      <c r="E103" s="13">
        <v>185</v>
      </c>
      <c r="F103" s="31">
        <f t="shared" si="12"/>
        <v>383</v>
      </c>
      <c r="G103" s="57"/>
      <c r="H103" s="13"/>
      <c r="I103" s="13"/>
      <c r="J103" s="13"/>
      <c r="K103" s="13"/>
      <c r="L103" s="70"/>
    </row>
    <row r="104" spans="1:12" ht="14.25" customHeight="1">
      <c r="A104" s="14"/>
      <c r="B104" s="37" t="s">
        <v>122</v>
      </c>
      <c r="C104" s="13">
        <v>66</v>
      </c>
      <c r="D104" s="13">
        <v>68</v>
      </c>
      <c r="E104" s="13">
        <v>69</v>
      </c>
      <c r="F104" s="31">
        <f t="shared" si="12"/>
        <v>137</v>
      </c>
      <c r="G104" s="57"/>
      <c r="H104" s="13"/>
      <c r="I104" s="13"/>
      <c r="J104" s="13"/>
      <c r="K104" s="13"/>
      <c r="L104" s="70"/>
    </row>
    <row r="105" spans="1:12" ht="14.25" customHeight="1">
      <c r="A105" s="14"/>
      <c r="B105" s="37" t="s">
        <v>121</v>
      </c>
      <c r="C105" s="13">
        <v>45</v>
      </c>
      <c r="D105" s="13">
        <v>65</v>
      </c>
      <c r="E105" s="13">
        <v>70</v>
      </c>
      <c r="F105" s="31">
        <f t="shared" si="12"/>
        <v>135</v>
      </c>
      <c r="G105" s="57"/>
      <c r="H105" s="13"/>
      <c r="I105" s="13"/>
      <c r="J105" s="13"/>
      <c r="K105" s="13"/>
      <c r="L105" s="70"/>
    </row>
    <row r="106" spans="1:12" ht="14.25" customHeight="1">
      <c r="A106" s="14"/>
      <c r="B106" s="37" t="s">
        <v>120</v>
      </c>
      <c r="C106" s="13">
        <v>29</v>
      </c>
      <c r="D106" s="13">
        <v>49</v>
      </c>
      <c r="E106" s="13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>
      <c r="A107" s="14"/>
      <c r="B107" s="37" t="s">
        <v>119</v>
      </c>
      <c r="C107" s="13">
        <v>88</v>
      </c>
      <c r="D107" s="13">
        <v>114</v>
      </c>
      <c r="E107" s="13">
        <v>121</v>
      </c>
      <c r="F107" s="31">
        <f t="shared" si="12"/>
        <v>235</v>
      </c>
      <c r="G107" s="57"/>
      <c r="H107" s="13"/>
      <c r="I107" s="13"/>
      <c r="J107" s="13"/>
      <c r="K107" s="13"/>
      <c r="L107" s="70"/>
    </row>
    <row r="108" spans="1:12" ht="14.25" customHeight="1">
      <c r="A108" s="14"/>
      <c r="B108" s="37" t="s">
        <v>118</v>
      </c>
      <c r="C108" s="13">
        <v>81</v>
      </c>
      <c r="D108" s="13">
        <v>95</v>
      </c>
      <c r="E108" s="13">
        <v>119</v>
      </c>
      <c r="F108" s="31">
        <f t="shared" si="12"/>
        <v>214</v>
      </c>
      <c r="G108" s="57"/>
      <c r="H108" s="13"/>
      <c r="I108" s="13"/>
      <c r="J108" s="13"/>
      <c r="K108" s="13"/>
      <c r="L108" s="70"/>
    </row>
    <row r="109" spans="1:12" ht="14.25" customHeight="1">
      <c r="A109" s="14"/>
      <c r="B109" s="37" t="s">
        <v>117</v>
      </c>
      <c r="C109" s="13">
        <v>78</v>
      </c>
      <c r="D109" s="13">
        <v>101</v>
      </c>
      <c r="E109" s="13">
        <v>99</v>
      </c>
      <c r="F109" s="31">
        <f t="shared" si="12"/>
        <v>200</v>
      </c>
      <c r="G109" s="57"/>
      <c r="H109" s="13"/>
      <c r="I109" s="13"/>
      <c r="J109" s="13"/>
      <c r="K109" s="13"/>
      <c r="L109" s="70"/>
    </row>
    <row r="110" spans="1:12" ht="14.25" customHeight="1">
      <c r="A110" s="14"/>
      <c r="B110" s="26" t="s">
        <v>116</v>
      </c>
      <c r="C110" s="25">
        <f>SUM(C94:C109)</f>
        <v>1096</v>
      </c>
      <c r="D110" s="25">
        <f>SUM(D94:D109)</f>
        <v>1393</v>
      </c>
      <c r="E110" s="25">
        <f>SUM(E94:E109)</f>
        <v>1471</v>
      </c>
      <c r="F110" s="24">
        <f>SUM(F94:F109)</f>
        <v>2864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52</v>
      </c>
      <c r="D111" s="13">
        <v>82</v>
      </c>
      <c r="E111" s="13">
        <v>76</v>
      </c>
      <c r="F111" s="31">
        <f>SUM(D111:E111)</f>
        <v>158</v>
      </c>
      <c r="G111" s="57"/>
      <c r="H111" s="13"/>
      <c r="I111" s="13"/>
      <c r="J111" s="13"/>
      <c r="K111" s="13"/>
      <c r="L111" s="70"/>
    </row>
    <row r="112" spans="1:12" ht="14.25" customHeight="1">
      <c r="A112" s="14"/>
      <c r="B112" s="37" t="s">
        <v>113</v>
      </c>
      <c r="C112" s="13">
        <v>72</v>
      </c>
      <c r="D112" s="13">
        <v>97</v>
      </c>
      <c r="E112" s="13">
        <v>88</v>
      </c>
      <c r="F112" s="31">
        <f>SUM(D112:E112)</f>
        <v>185</v>
      </c>
      <c r="G112" s="57"/>
      <c r="H112" s="13"/>
      <c r="I112" s="13"/>
      <c r="J112" s="13"/>
      <c r="K112" s="13"/>
      <c r="L112" s="70"/>
    </row>
    <row r="113" spans="1:12" ht="14.25" customHeight="1">
      <c r="A113" s="14"/>
      <c r="B113" s="37" t="s">
        <v>112</v>
      </c>
      <c r="C113" s="13">
        <v>41</v>
      </c>
      <c r="D113" s="13">
        <v>64</v>
      </c>
      <c r="E113" s="13">
        <v>63</v>
      </c>
      <c r="F113" s="31">
        <f>SUM(D113:E113)</f>
        <v>127</v>
      </c>
      <c r="G113" s="57"/>
      <c r="H113" s="13"/>
      <c r="I113" s="13"/>
      <c r="J113" s="13"/>
      <c r="K113" s="13"/>
      <c r="L113" s="70"/>
    </row>
    <row r="114" spans="1:12" ht="14.25" customHeight="1">
      <c r="A114" s="14"/>
      <c r="B114" s="26" t="s">
        <v>111</v>
      </c>
      <c r="C114" s="25">
        <f>SUM(C111:C113)</f>
        <v>165</v>
      </c>
      <c r="D114" s="25">
        <f>SUM(D111:D113)</f>
        <v>243</v>
      </c>
      <c r="E114" s="25">
        <f>SUM(E111:E113)</f>
        <v>227</v>
      </c>
      <c r="F114" s="24">
        <f>SUM(F111:F113)</f>
        <v>470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185</v>
      </c>
      <c r="J116" s="64">
        <v>250</v>
      </c>
      <c r="K116" s="64">
        <v>249</v>
      </c>
      <c r="L116" s="63">
        <f t="shared" ref="L116:L124" si="13">SUM(J116:K116)</f>
        <v>499</v>
      </c>
    </row>
    <row r="117" spans="1:12" ht="14.25" customHeight="1">
      <c r="A117" s="14" t="s">
        <v>107</v>
      </c>
      <c r="B117" s="37" t="s">
        <v>106</v>
      </c>
      <c r="C117" s="13">
        <v>176</v>
      </c>
      <c r="D117" s="13">
        <v>172</v>
      </c>
      <c r="E117" s="13">
        <v>199</v>
      </c>
      <c r="F117" s="31">
        <f t="shared" ref="F117:F138" si="14">SUM(D117:E117)</f>
        <v>371</v>
      </c>
      <c r="G117" s="57"/>
      <c r="H117" s="37" t="s">
        <v>105</v>
      </c>
      <c r="I117" s="13">
        <v>139</v>
      </c>
      <c r="J117" s="13">
        <v>170</v>
      </c>
      <c r="K117" s="13">
        <v>188</v>
      </c>
      <c r="L117" s="61">
        <f t="shared" si="13"/>
        <v>358</v>
      </c>
    </row>
    <row r="118" spans="1:12" ht="14.25" customHeight="1">
      <c r="A118" s="14"/>
      <c r="B118" s="37" t="s">
        <v>104</v>
      </c>
      <c r="C118" s="13">
        <v>292</v>
      </c>
      <c r="D118" s="13">
        <v>286</v>
      </c>
      <c r="E118" s="13">
        <v>252</v>
      </c>
      <c r="F118" s="31">
        <f t="shared" si="14"/>
        <v>538</v>
      </c>
      <c r="G118" s="57"/>
      <c r="H118" s="37" t="s">
        <v>103</v>
      </c>
      <c r="I118" s="13">
        <v>131</v>
      </c>
      <c r="J118" s="13">
        <v>193</v>
      </c>
      <c r="K118" s="13">
        <v>212</v>
      </c>
      <c r="L118" s="61">
        <f t="shared" si="13"/>
        <v>405</v>
      </c>
    </row>
    <row r="119" spans="1:12" ht="14.25" customHeight="1">
      <c r="A119" s="14"/>
      <c r="B119" s="37" t="s">
        <v>102</v>
      </c>
      <c r="C119" s="13">
        <v>108</v>
      </c>
      <c r="D119" s="13">
        <v>105</v>
      </c>
      <c r="E119" s="13">
        <v>104</v>
      </c>
      <c r="F119" s="31">
        <f t="shared" si="14"/>
        <v>209</v>
      </c>
      <c r="G119" s="57"/>
      <c r="H119" s="37" t="s">
        <v>101</v>
      </c>
      <c r="I119" s="13">
        <v>50</v>
      </c>
      <c r="J119" s="13">
        <v>50</v>
      </c>
      <c r="K119" s="13">
        <v>64</v>
      </c>
      <c r="L119" s="61">
        <f t="shared" si="13"/>
        <v>114</v>
      </c>
    </row>
    <row r="120" spans="1:12" ht="14.25" customHeight="1">
      <c r="A120" s="14"/>
      <c r="B120" s="37" t="s">
        <v>100</v>
      </c>
      <c r="C120" s="13">
        <v>108</v>
      </c>
      <c r="D120" s="13">
        <v>96</v>
      </c>
      <c r="E120" s="13">
        <v>127</v>
      </c>
      <c r="F120" s="31">
        <f t="shared" si="14"/>
        <v>223</v>
      </c>
      <c r="G120" s="57"/>
      <c r="H120" s="37" t="s">
        <v>99</v>
      </c>
      <c r="I120" s="13">
        <v>141</v>
      </c>
      <c r="J120" s="13">
        <v>157</v>
      </c>
      <c r="K120" s="13">
        <v>176</v>
      </c>
      <c r="L120" s="61">
        <f t="shared" si="13"/>
        <v>333</v>
      </c>
    </row>
    <row r="121" spans="1:12" ht="14.25" customHeight="1">
      <c r="A121" s="14"/>
      <c r="B121" s="37" t="s">
        <v>98</v>
      </c>
      <c r="C121" s="13">
        <v>67</v>
      </c>
      <c r="D121" s="13">
        <v>63</v>
      </c>
      <c r="E121" s="13">
        <v>68</v>
      </c>
      <c r="F121" s="31">
        <f t="shared" si="14"/>
        <v>131</v>
      </c>
      <c r="G121" s="57"/>
      <c r="H121" s="37" t="s">
        <v>97</v>
      </c>
      <c r="I121" s="13">
        <v>140</v>
      </c>
      <c r="J121" s="13">
        <v>175</v>
      </c>
      <c r="K121" s="62">
        <v>170</v>
      </c>
      <c r="L121" s="61">
        <f t="shared" si="13"/>
        <v>345</v>
      </c>
    </row>
    <row r="122" spans="1:12" ht="14.25" customHeight="1">
      <c r="A122" s="14"/>
      <c r="B122" s="37" t="s">
        <v>96</v>
      </c>
      <c r="C122" s="13">
        <v>26</v>
      </c>
      <c r="D122" s="13">
        <v>25</v>
      </c>
      <c r="E122" s="13">
        <v>34</v>
      </c>
      <c r="F122" s="31">
        <f t="shared" si="14"/>
        <v>59</v>
      </c>
      <c r="G122" s="57"/>
      <c r="H122" s="37" t="s">
        <v>95</v>
      </c>
      <c r="I122" s="13">
        <v>183</v>
      </c>
      <c r="J122" s="13">
        <v>210</v>
      </c>
      <c r="K122" s="13">
        <v>222</v>
      </c>
      <c r="L122" s="61">
        <f t="shared" si="13"/>
        <v>432</v>
      </c>
    </row>
    <row r="123" spans="1:12" ht="14.25" customHeight="1">
      <c r="A123" s="14"/>
      <c r="B123" s="37" t="s">
        <v>94</v>
      </c>
      <c r="C123" s="13">
        <v>63</v>
      </c>
      <c r="D123" s="13">
        <v>64</v>
      </c>
      <c r="E123" s="13">
        <v>73</v>
      </c>
      <c r="F123" s="31">
        <f t="shared" si="14"/>
        <v>137</v>
      </c>
      <c r="G123" s="57"/>
      <c r="H123" s="37" t="s">
        <v>93</v>
      </c>
      <c r="I123" s="13">
        <v>46</v>
      </c>
      <c r="J123" s="13">
        <v>57</v>
      </c>
      <c r="K123" s="13">
        <v>59</v>
      </c>
      <c r="L123" s="61">
        <f t="shared" si="13"/>
        <v>116</v>
      </c>
    </row>
    <row r="124" spans="1:12" ht="14.25" customHeight="1">
      <c r="A124" s="14"/>
      <c r="B124" s="37" t="s">
        <v>92</v>
      </c>
      <c r="C124" s="13">
        <v>145</v>
      </c>
      <c r="D124" s="13">
        <v>146</v>
      </c>
      <c r="E124" s="13">
        <v>166</v>
      </c>
      <c r="F124" s="31">
        <f t="shared" si="14"/>
        <v>312</v>
      </c>
      <c r="G124" s="57"/>
      <c r="H124" s="37" t="s">
        <v>91</v>
      </c>
      <c r="I124" s="13">
        <v>222</v>
      </c>
      <c r="J124" s="13">
        <v>240</v>
      </c>
      <c r="K124" s="13">
        <v>269</v>
      </c>
      <c r="L124" s="61">
        <f t="shared" si="13"/>
        <v>509</v>
      </c>
    </row>
    <row r="125" spans="1:12" ht="14.25" customHeight="1">
      <c r="A125" s="14"/>
      <c r="B125" s="37" t="s">
        <v>90</v>
      </c>
      <c r="C125" s="13">
        <v>50</v>
      </c>
      <c r="D125" s="13">
        <v>33</v>
      </c>
      <c r="E125" s="13">
        <v>56</v>
      </c>
      <c r="F125" s="31">
        <f t="shared" si="14"/>
        <v>89</v>
      </c>
      <c r="G125" s="57"/>
      <c r="H125" s="26" t="s">
        <v>89</v>
      </c>
      <c r="I125" s="25">
        <f>SUM(I116:I124)</f>
        <v>1237</v>
      </c>
      <c r="J125" s="25">
        <f>SUM(J116:J124)</f>
        <v>1502</v>
      </c>
      <c r="K125" s="25">
        <f>SUM(K116:K124)</f>
        <v>1609</v>
      </c>
      <c r="L125" s="60">
        <f>SUM(L116:L124)</f>
        <v>3111</v>
      </c>
    </row>
    <row r="126" spans="1:12" ht="14.25" customHeight="1">
      <c r="A126" s="14"/>
      <c r="B126" s="37" t="s">
        <v>88</v>
      </c>
      <c r="C126" s="13">
        <v>70</v>
      </c>
      <c r="D126" s="13">
        <v>65</v>
      </c>
      <c r="E126" s="13">
        <v>76</v>
      </c>
      <c r="F126" s="31">
        <f t="shared" si="14"/>
        <v>141</v>
      </c>
      <c r="G126" s="57" t="s">
        <v>87</v>
      </c>
      <c r="H126" s="37" t="s">
        <v>86</v>
      </c>
      <c r="I126" s="13">
        <v>34</v>
      </c>
      <c r="J126" s="13">
        <v>52</v>
      </c>
      <c r="K126" s="13">
        <v>37</v>
      </c>
      <c r="L126" s="58">
        <f t="shared" ref="L126:L139" si="15">SUM(J126:K126)</f>
        <v>89</v>
      </c>
    </row>
    <row r="127" spans="1:12" ht="14.25" customHeight="1">
      <c r="A127" s="14"/>
      <c r="B127" s="37" t="s">
        <v>85</v>
      </c>
      <c r="C127" s="13">
        <v>39</v>
      </c>
      <c r="D127" s="13">
        <v>45</v>
      </c>
      <c r="E127" s="13">
        <v>38</v>
      </c>
      <c r="F127" s="31">
        <f t="shared" si="14"/>
        <v>83</v>
      </c>
      <c r="G127" s="57"/>
      <c r="H127" s="59" t="s">
        <v>84</v>
      </c>
      <c r="I127" s="13">
        <v>12</v>
      </c>
      <c r="J127" s="13">
        <v>8</v>
      </c>
      <c r="K127" s="13">
        <v>12</v>
      </c>
      <c r="L127" s="58">
        <f t="shared" si="15"/>
        <v>20</v>
      </c>
    </row>
    <row r="128" spans="1:12" ht="14.25" customHeight="1">
      <c r="A128" s="14"/>
      <c r="B128" s="37" t="s">
        <v>83</v>
      </c>
      <c r="C128" s="13">
        <v>70</v>
      </c>
      <c r="D128" s="13">
        <v>62</v>
      </c>
      <c r="E128" s="13">
        <v>73</v>
      </c>
      <c r="F128" s="31">
        <f t="shared" si="14"/>
        <v>135</v>
      </c>
      <c r="G128" s="57"/>
      <c r="H128" s="59" t="s">
        <v>82</v>
      </c>
      <c r="I128" s="13">
        <v>42</v>
      </c>
      <c r="J128" s="13">
        <v>56</v>
      </c>
      <c r="K128" s="13">
        <v>72</v>
      </c>
      <c r="L128" s="58">
        <f t="shared" si="15"/>
        <v>128</v>
      </c>
    </row>
    <row r="129" spans="1:12" ht="14.25" customHeight="1">
      <c r="A129" s="14"/>
      <c r="B129" s="37" t="s">
        <v>81</v>
      </c>
      <c r="C129" s="13">
        <v>74</v>
      </c>
      <c r="D129" s="13">
        <v>67</v>
      </c>
      <c r="E129" s="13">
        <v>84</v>
      </c>
      <c r="F129" s="31">
        <f t="shared" si="14"/>
        <v>151</v>
      </c>
      <c r="G129" s="57"/>
      <c r="H129" s="59" t="s">
        <v>80</v>
      </c>
      <c r="I129" s="13">
        <v>20</v>
      </c>
      <c r="J129" s="13">
        <v>20</v>
      </c>
      <c r="K129" s="13">
        <v>17</v>
      </c>
      <c r="L129" s="58">
        <f t="shared" si="15"/>
        <v>37</v>
      </c>
    </row>
    <row r="130" spans="1:12" ht="14.25" customHeight="1">
      <c r="A130" s="14"/>
      <c r="B130" s="37" t="s">
        <v>79</v>
      </c>
      <c r="C130" s="13">
        <v>68</v>
      </c>
      <c r="D130" s="13">
        <v>62</v>
      </c>
      <c r="E130" s="13">
        <v>70</v>
      </c>
      <c r="F130" s="31">
        <f t="shared" si="14"/>
        <v>132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>
      <c r="A131" s="14"/>
      <c r="B131" s="37" t="s">
        <v>77</v>
      </c>
      <c r="C131" s="13">
        <v>111</v>
      </c>
      <c r="D131" s="13">
        <v>111</v>
      </c>
      <c r="E131" s="13">
        <v>108</v>
      </c>
      <c r="F131" s="31">
        <f t="shared" si="14"/>
        <v>219</v>
      </c>
      <c r="G131" s="57"/>
      <c r="H131" s="59" t="s">
        <v>76</v>
      </c>
      <c r="I131" s="13">
        <v>10</v>
      </c>
      <c r="J131" s="13">
        <v>14</v>
      </c>
      <c r="K131" s="13">
        <v>12</v>
      </c>
      <c r="L131" s="58">
        <f t="shared" si="15"/>
        <v>26</v>
      </c>
    </row>
    <row r="132" spans="1:12" ht="14.25" customHeight="1">
      <c r="A132" s="14"/>
      <c r="B132" s="37" t="s">
        <v>75</v>
      </c>
      <c r="C132" s="13">
        <v>154</v>
      </c>
      <c r="D132" s="13">
        <v>149</v>
      </c>
      <c r="E132" s="13">
        <v>162</v>
      </c>
      <c r="F132" s="31">
        <f t="shared" si="14"/>
        <v>311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5"/>
        <v>44</v>
      </c>
    </row>
    <row r="133" spans="1:12" ht="14.25" customHeight="1">
      <c r="A133" s="14"/>
      <c r="B133" s="37" t="s">
        <v>73</v>
      </c>
      <c r="C133" s="13">
        <v>132</v>
      </c>
      <c r="D133" s="13">
        <v>125</v>
      </c>
      <c r="E133" s="13">
        <v>139</v>
      </c>
      <c r="F133" s="31">
        <f t="shared" si="14"/>
        <v>264</v>
      </c>
      <c r="G133" s="57"/>
      <c r="H133" s="59" t="s">
        <v>72</v>
      </c>
      <c r="I133" s="13">
        <v>18</v>
      </c>
      <c r="J133" s="13">
        <v>14</v>
      </c>
      <c r="K133" s="13">
        <v>15</v>
      </c>
      <c r="L133" s="58">
        <f t="shared" si="15"/>
        <v>29</v>
      </c>
    </row>
    <row r="134" spans="1:12" ht="14.25" customHeight="1">
      <c r="A134" s="14"/>
      <c r="B134" s="37" t="s">
        <v>71</v>
      </c>
      <c r="C134" s="13">
        <v>112</v>
      </c>
      <c r="D134" s="13">
        <v>114</v>
      </c>
      <c r="E134" s="13">
        <v>131</v>
      </c>
      <c r="F134" s="31">
        <f t="shared" si="14"/>
        <v>245</v>
      </c>
      <c r="G134" s="57"/>
      <c r="H134" s="59" t="s">
        <v>70</v>
      </c>
      <c r="I134" s="13">
        <v>20</v>
      </c>
      <c r="J134" s="13">
        <v>20</v>
      </c>
      <c r="K134" s="13">
        <v>24</v>
      </c>
      <c r="L134" s="58">
        <f t="shared" si="15"/>
        <v>44</v>
      </c>
    </row>
    <row r="135" spans="1:12" ht="14.25" customHeight="1">
      <c r="A135" s="14"/>
      <c r="B135" s="37" t="s">
        <v>69</v>
      </c>
      <c r="C135" s="13">
        <v>196</v>
      </c>
      <c r="D135" s="13">
        <v>213</v>
      </c>
      <c r="E135" s="13">
        <v>219</v>
      </c>
      <c r="F135" s="31">
        <f t="shared" si="14"/>
        <v>432</v>
      </c>
      <c r="G135" s="57"/>
      <c r="H135" s="59" t="s">
        <v>68</v>
      </c>
      <c r="I135" s="13">
        <v>24</v>
      </c>
      <c r="J135" s="13">
        <v>22</v>
      </c>
      <c r="K135" s="13">
        <v>25</v>
      </c>
      <c r="L135" s="58">
        <f t="shared" si="15"/>
        <v>47</v>
      </c>
    </row>
    <row r="136" spans="1:12" ht="14.25" customHeight="1">
      <c r="A136" s="14"/>
      <c r="B136" s="37" t="s">
        <v>67</v>
      </c>
      <c r="C136" s="13">
        <v>40</v>
      </c>
      <c r="D136" s="13">
        <v>45</v>
      </c>
      <c r="E136" s="13">
        <v>43</v>
      </c>
      <c r="F136" s="31">
        <f t="shared" si="14"/>
        <v>88</v>
      </c>
      <c r="G136" s="57"/>
      <c r="H136" s="59" t="s">
        <v>66</v>
      </c>
      <c r="I136" s="13">
        <v>9</v>
      </c>
      <c r="J136" s="13">
        <v>8</v>
      </c>
      <c r="K136" s="13">
        <v>10</v>
      </c>
      <c r="L136" s="58">
        <f t="shared" si="15"/>
        <v>18</v>
      </c>
    </row>
    <row r="137" spans="1:12" ht="14.25" customHeight="1">
      <c r="A137" s="14"/>
      <c r="B137" s="37" t="s">
        <v>65</v>
      </c>
      <c r="C137" s="13">
        <v>210</v>
      </c>
      <c r="D137" s="13">
        <v>169</v>
      </c>
      <c r="E137" s="13">
        <v>187</v>
      </c>
      <c r="F137" s="31">
        <f t="shared" si="14"/>
        <v>356</v>
      </c>
      <c r="G137" s="57"/>
      <c r="H137" s="59" t="s">
        <v>64</v>
      </c>
      <c r="I137" s="13">
        <v>25</v>
      </c>
      <c r="J137" s="13">
        <v>26</v>
      </c>
      <c r="K137" s="13">
        <v>27</v>
      </c>
      <c r="L137" s="58">
        <f t="shared" si="15"/>
        <v>53</v>
      </c>
    </row>
    <row r="138" spans="1:12" ht="14.25" customHeight="1">
      <c r="A138" s="14"/>
      <c r="B138" s="32" t="s">
        <v>63</v>
      </c>
      <c r="C138" s="13">
        <v>125</v>
      </c>
      <c r="D138" s="13">
        <v>180</v>
      </c>
      <c r="E138" s="13">
        <v>182</v>
      </c>
      <c r="F138" s="31">
        <f t="shared" si="14"/>
        <v>362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5"/>
        <v>40</v>
      </c>
    </row>
    <row r="139" spans="1:12" ht="14.25" customHeight="1">
      <c r="A139" s="14"/>
      <c r="B139" s="26" t="s">
        <v>61</v>
      </c>
      <c r="C139" s="25">
        <f>SUM(C117:C138)</f>
        <v>2436</v>
      </c>
      <c r="D139" s="25">
        <f>SUM(D117:D138)</f>
        <v>2397</v>
      </c>
      <c r="E139" s="25">
        <f>SUM(E117:E138)</f>
        <v>2591</v>
      </c>
      <c r="F139" s="24">
        <f>SUM(F117:F138)</f>
        <v>4988</v>
      </c>
      <c r="G139" s="57"/>
      <c r="H139" s="59" t="s">
        <v>60</v>
      </c>
      <c r="I139" s="13">
        <v>10</v>
      </c>
      <c r="J139" s="13">
        <v>11</v>
      </c>
      <c r="K139" s="13">
        <v>10</v>
      </c>
      <c r="L139" s="58">
        <f t="shared" si="15"/>
        <v>21</v>
      </c>
    </row>
    <row r="140" spans="1:12" ht="14.25" customHeight="1">
      <c r="A140" s="14" t="s">
        <v>59</v>
      </c>
      <c r="B140" s="37" t="s">
        <v>58</v>
      </c>
      <c r="C140" s="13">
        <v>134</v>
      </c>
      <c r="D140" s="13">
        <v>159</v>
      </c>
      <c r="E140" s="13">
        <v>180</v>
      </c>
      <c r="F140" s="31">
        <f t="shared" ref="F140:F156" si="16">SUM(D140:E140)</f>
        <v>339</v>
      </c>
      <c r="G140" s="57"/>
      <c r="H140" s="26" t="s">
        <v>57</v>
      </c>
      <c r="I140" s="25">
        <f>SUM(I126:I139)</f>
        <v>267</v>
      </c>
      <c r="J140" s="25">
        <f>SUM(J126:J139)</f>
        <v>298</v>
      </c>
      <c r="K140" s="25">
        <f>SUM(K126:K139)</f>
        <v>309</v>
      </c>
      <c r="L140" s="60">
        <f>SUM(L126:L139)</f>
        <v>607</v>
      </c>
    </row>
    <row r="141" spans="1:12" ht="14.25" customHeight="1">
      <c r="A141" s="14"/>
      <c r="B141" s="37" t="s">
        <v>56</v>
      </c>
      <c r="C141" s="13">
        <v>165</v>
      </c>
      <c r="D141" s="13">
        <v>206</v>
      </c>
      <c r="E141" s="13">
        <v>212</v>
      </c>
      <c r="F141" s="31">
        <f t="shared" si="16"/>
        <v>418</v>
      </c>
      <c r="G141" s="57" t="s">
        <v>55</v>
      </c>
      <c r="H141" s="59" t="s">
        <v>54</v>
      </c>
      <c r="I141" s="13">
        <v>53</v>
      </c>
      <c r="J141" s="13">
        <v>60</v>
      </c>
      <c r="K141" s="13">
        <v>63</v>
      </c>
      <c r="L141" s="58">
        <f>SUM(J141:K141)</f>
        <v>123</v>
      </c>
    </row>
    <row r="142" spans="1:12" ht="14.25" customHeight="1">
      <c r="A142" s="14"/>
      <c r="B142" s="37" t="s">
        <v>53</v>
      </c>
      <c r="C142" s="13">
        <v>161</v>
      </c>
      <c r="D142" s="13">
        <v>181</v>
      </c>
      <c r="E142" s="13">
        <v>195</v>
      </c>
      <c r="F142" s="31">
        <f t="shared" si="16"/>
        <v>376</v>
      </c>
      <c r="G142" s="57"/>
      <c r="H142" s="59" t="s">
        <v>52</v>
      </c>
      <c r="I142" s="13">
        <v>49</v>
      </c>
      <c r="J142" s="13">
        <v>55</v>
      </c>
      <c r="K142" s="13">
        <v>44</v>
      </c>
      <c r="L142" s="58">
        <f>SUM(J142:K142)</f>
        <v>99</v>
      </c>
    </row>
    <row r="143" spans="1:12" ht="14.25" customHeight="1">
      <c r="A143" s="14"/>
      <c r="B143" s="37" t="s">
        <v>51</v>
      </c>
      <c r="C143" s="13">
        <v>67</v>
      </c>
      <c r="D143" s="13">
        <v>71</v>
      </c>
      <c r="E143" s="13">
        <v>96</v>
      </c>
      <c r="F143" s="31">
        <f t="shared" si="16"/>
        <v>167</v>
      </c>
      <c r="G143" s="57"/>
      <c r="H143" s="59" t="s">
        <v>50</v>
      </c>
      <c r="I143" s="13">
        <v>53</v>
      </c>
      <c r="J143" s="13">
        <v>52</v>
      </c>
      <c r="K143" s="13">
        <v>50</v>
      </c>
      <c r="L143" s="58">
        <f>SUM(J143:K143)</f>
        <v>102</v>
      </c>
    </row>
    <row r="144" spans="1:12" ht="14.25" customHeight="1">
      <c r="A144" s="14"/>
      <c r="B144" s="37" t="s">
        <v>49</v>
      </c>
      <c r="C144" s="13">
        <v>28</v>
      </c>
      <c r="D144" s="13">
        <v>34</v>
      </c>
      <c r="E144" s="13">
        <v>32</v>
      </c>
      <c r="F144" s="31">
        <f t="shared" si="16"/>
        <v>66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2" ht="14.25" customHeight="1">
      <c r="A145" s="14"/>
      <c r="B145" s="37" t="s">
        <v>47</v>
      </c>
      <c r="C145" s="13">
        <v>135</v>
      </c>
      <c r="D145" s="13">
        <v>169</v>
      </c>
      <c r="E145" s="13">
        <v>193</v>
      </c>
      <c r="F145" s="31">
        <f t="shared" si="16"/>
        <v>362</v>
      </c>
      <c r="G145" s="57"/>
      <c r="H145" s="59" t="s">
        <v>46</v>
      </c>
      <c r="I145" s="13">
        <v>29</v>
      </c>
      <c r="J145" s="13">
        <v>36</v>
      </c>
      <c r="K145" s="13">
        <v>33</v>
      </c>
      <c r="L145" s="58">
        <f>SUM(J145:K145)</f>
        <v>69</v>
      </c>
    </row>
    <row r="146" spans="1:12" ht="14.25" customHeight="1">
      <c r="A146" s="14"/>
      <c r="B146" s="37" t="s">
        <v>45</v>
      </c>
      <c r="C146" s="13">
        <v>33</v>
      </c>
      <c r="D146" s="13">
        <v>44</v>
      </c>
      <c r="E146" s="13">
        <v>42</v>
      </c>
      <c r="F146" s="31">
        <f t="shared" si="16"/>
        <v>86</v>
      </c>
      <c r="G146" s="57"/>
      <c r="H146" s="26" t="s">
        <v>44</v>
      </c>
      <c r="I146" s="25">
        <f>SUM(I141:I145)</f>
        <v>218</v>
      </c>
      <c r="J146" s="25">
        <f>SUM(J141:J145)</f>
        <v>236</v>
      </c>
      <c r="K146" s="25">
        <f>SUM(K141:K145)</f>
        <v>226</v>
      </c>
      <c r="L146" s="56">
        <f>SUM(L141:L145)</f>
        <v>462</v>
      </c>
    </row>
    <row r="147" spans="1:12" ht="14.25" customHeight="1">
      <c r="A147" s="14"/>
      <c r="B147" s="37" t="s">
        <v>43</v>
      </c>
      <c r="C147" s="13">
        <v>40</v>
      </c>
      <c r="D147" s="13">
        <v>48</v>
      </c>
      <c r="E147" s="13">
        <v>58</v>
      </c>
      <c r="F147" s="31">
        <f t="shared" si="16"/>
        <v>106</v>
      </c>
      <c r="G147" s="129" t="s">
        <v>42</v>
      </c>
      <c r="H147" s="130"/>
      <c r="I147" s="55">
        <f>SUM(C139+C157+C164+C167+I125+I140+I146)</f>
        <v>6987</v>
      </c>
      <c r="J147" s="55">
        <f>SUM(D139+D157+D164+D167+J125+J140+J146)</f>
        <v>7876</v>
      </c>
      <c r="K147" s="55">
        <f>SUM(E139+E157+E164+E167+K125+K140+K146)</f>
        <v>8448</v>
      </c>
      <c r="L147" s="54">
        <f>SUM(F139+F157+F164+F167+L125+L140+L146)</f>
        <v>16324</v>
      </c>
    </row>
    <row r="148" spans="1:12" ht="14.25" customHeight="1">
      <c r="A148" s="14"/>
      <c r="B148" s="37" t="s">
        <v>41</v>
      </c>
      <c r="C148" s="13">
        <v>101</v>
      </c>
      <c r="D148" s="13">
        <v>129</v>
      </c>
      <c r="E148" s="13">
        <v>154</v>
      </c>
      <c r="F148" s="31">
        <f t="shared" si="16"/>
        <v>283</v>
      </c>
      <c r="G148" s="53"/>
      <c r="H148" s="32"/>
      <c r="I148" s="13"/>
      <c r="J148" s="13"/>
      <c r="K148" s="13"/>
      <c r="L148" s="52"/>
    </row>
    <row r="149" spans="1:12" ht="14.25" customHeight="1">
      <c r="A149" s="14"/>
      <c r="B149" s="37" t="s">
        <v>40</v>
      </c>
      <c r="C149" s="13">
        <v>64</v>
      </c>
      <c r="D149" s="13">
        <v>84</v>
      </c>
      <c r="E149" s="13">
        <v>99</v>
      </c>
      <c r="F149" s="31">
        <f t="shared" si="16"/>
        <v>183</v>
      </c>
      <c r="G149" s="146" t="s">
        <v>39</v>
      </c>
      <c r="H149" s="147"/>
      <c r="I149" s="150">
        <f>SUM(C30+I39+I67+I147)</f>
        <v>19320</v>
      </c>
      <c r="J149" s="150">
        <f>SUM(D30+J39+J67+J147)</f>
        <v>23050</v>
      </c>
      <c r="K149" s="150">
        <f>SUM(E30+K39+K67+K147)</f>
        <v>24689</v>
      </c>
      <c r="L149" s="152">
        <f>SUM(J149:K149)</f>
        <v>47739</v>
      </c>
    </row>
    <row r="150" spans="1:12" ht="14.25" customHeight="1">
      <c r="A150" s="14"/>
      <c r="B150" s="37" t="s">
        <v>38</v>
      </c>
      <c r="C150" s="13">
        <v>147</v>
      </c>
      <c r="D150" s="13">
        <v>171</v>
      </c>
      <c r="E150" s="13">
        <v>179</v>
      </c>
      <c r="F150" s="31">
        <f t="shared" si="16"/>
        <v>350</v>
      </c>
      <c r="G150" s="148"/>
      <c r="H150" s="149"/>
      <c r="I150" s="151"/>
      <c r="J150" s="151"/>
      <c r="K150" s="151"/>
      <c r="L150" s="153"/>
    </row>
    <row r="151" spans="1:12" ht="14.25" customHeight="1">
      <c r="A151" s="14"/>
      <c r="B151" s="37" t="s">
        <v>37</v>
      </c>
      <c r="C151" s="13">
        <v>31</v>
      </c>
      <c r="D151" s="13">
        <v>36</v>
      </c>
      <c r="E151" s="13">
        <v>39</v>
      </c>
      <c r="F151" s="31">
        <f t="shared" si="16"/>
        <v>75</v>
      </c>
      <c r="G151" s="154" t="s">
        <v>36</v>
      </c>
      <c r="H151" s="155"/>
      <c r="I151" s="156">
        <f>I149-19268</f>
        <v>52</v>
      </c>
      <c r="J151" s="156">
        <f>J149-23047</f>
        <v>3</v>
      </c>
      <c r="K151" s="156">
        <f>K149-24724</f>
        <v>-35</v>
      </c>
      <c r="L151" s="158">
        <f>L149-47771</f>
        <v>-32</v>
      </c>
    </row>
    <row r="152" spans="1:12" ht="14.25" customHeight="1">
      <c r="A152" s="14"/>
      <c r="B152" s="37" t="s">
        <v>35</v>
      </c>
      <c r="C152" s="13">
        <v>23</v>
      </c>
      <c r="D152" s="13">
        <v>25</v>
      </c>
      <c r="E152" s="13">
        <v>27</v>
      </c>
      <c r="F152" s="31">
        <f t="shared" si="16"/>
        <v>52</v>
      </c>
      <c r="G152" s="148"/>
      <c r="H152" s="149"/>
      <c r="I152" s="157"/>
      <c r="J152" s="157"/>
      <c r="K152" s="157"/>
      <c r="L152" s="159"/>
    </row>
    <row r="153" spans="1:12" ht="14.25" customHeight="1">
      <c r="A153" s="14"/>
      <c r="B153" s="37" t="s">
        <v>34</v>
      </c>
      <c r="C153" s="13">
        <v>65</v>
      </c>
      <c r="D153" s="13">
        <v>95</v>
      </c>
      <c r="E153" s="13">
        <v>96</v>
      </c>
      <c r="F153" s="31">
        <f t="shared" si="16"/>
        <v>191</v>
      </c>
      <c r="G153" s="170" t="s">
        <v>33</v>
      </c>
      <c r="H153" s="171"/>
      <c r="I153" s="13"/>
      <c r="J153" s="13">
        <v>48</v>
      </c>
      <c r="K153" s="13">
        <v>51</v>
      </c>
      <c r="L153" s="51">
        <v>49</v>
      </c>
    </row>
    <row r="154" spans="1:12" ht="14.25" customHeight="1">
      <c r="A154" s="14"/>
      <c r="B154" s="37" t="s">
        <v>32</v>
      </c>
      <c r="C154" s="13">
        <v>50</v>
      </c>
      <c r="D154" s="13">
        <v>55</v>
      </c>
      <c r="E154" s="13">
        <v>67</v>
      </c>
      <c r="F154" s="31">
        <f t="shared" si="16"/>
        <v>122</v>
      </c>
      <c r="G154" s="172" t="s">
        <v>31</v>
      </c>
      <c r="H154" s="173"/>
      <c r="I154" s="50"/>
      <c r="J154" s="50">
        <v>91</v>
      </c>
      <c r="K154" s="50">
        <v>80</v>
      </c>
      <c r="L154" s="48">
        <f t="shared" ref="L154:L159" si="17">SUM(J154:K154)</f>
        <v>171</v>
      </c>
    </row>
    <row r="155" spans="1:12" ht="14.25" customHeight="1">
      <c r="A155" s="14"/>
      <c r="B155" s="37" t="s">
        <v>30</v>
      </c>
      <c r="C155" s="13">
        <v>250</v>
      </c>
      <c r="D155" s="13">
        <v>237</v>
      </c>
      <c r="E155" s="13">
        <v>292</v>
      </c>
      <c r="F155" s="31">
        <f t="shared" si="16"/>
        <v>529</v>
      </c>
      <c r="G155" s="172" t="s">
        <v>29</v>
      </c>
      <c r="H155" s="173"/>
      <c r="I155" s="50"/>
      <c r="J155" s="50">
        <v>82</v>
      </c>
      <c r="K155" s="50">
        <v>93</v>
      </c>
      <c r="L155" s="48">
        <f t="shared" si="17"/>
        <v>175</v>
      </c>
    </row>
    <row r="156" spans="1:12" ht="14.25" customHeight="1">
      <c r="A156" s="14"/>
      <c r="B156" s="37" t="s">
        <v>28</v>
      </c>
      <c r="C156" s="13">
        <v>39</v>
      </c>
      <c r="D156" s="13">
        <v>38</v>
      </c>
      <c r="E156" s="13">
        <v>41</v>
      </c>
      <c r="F156" s="31">
        <f t="shared" si="16"/>
        <v>79</v>
      </c>
      <c r="G156" s="172" t="s">
        <v>27</v>
      </c>
      <c r="H156" s="173"/>
      <c r="I156" s="50"/>
      <c r="J156" s="50">
        <v>12</v>
      </c>
      <c r="K156" s="50">
        <v>10</v>
      </c>
      <c r="L156" s="48">
        <f t="shared" si="17"/>
        <v>22</v>
      </c>
    </row>
    <row r="157" spans="1:12" ht="14.25" customHeight="1">
      <c r="A157" s="14"/>
      <c r="B157" s="26" t="s">
        <v>26</v>
      </c>
      <c r="C157" s="25">
        <f>SUM(C140:C156)</f>
        <v>1533</v>
      </c>
      <c r="D157" s="25">
        <f>SUM(D140:D156)</f>
        <v>1782</v>
      </c>
      <c r="E157" s="25">
        <f>SUM(E140:E156)</f>
        <v>2002</v>
      </c>
      <c r="F157" s="24">
        <f>SUM(F140:F156)</f>
        <v>3784</v>
      </c>
      <c r="G157" s="172" t="s">
        <v>25</v>
      </c>
      <c r="H157" s="173"/>
      <c r="I157" s="50"/>
      <c r="J157" s="50">
        <v>21</v>
      </c>
      <c r="K157" s="50">
        <v>25</v>
      </c>
      <c r="L157" s="48">
        <f t="shared" si="17"/>
        <v>46</v>
      </c>
    </row>
    <row r="158" spans="1:12" ht="14.25" customHeight="1">
      <c r="A158" s="14" t="s">
        <v>24</v>
      </c>
      <c r="B158" s="37" t="s">
        <v>23</v>
      </c>
      <c r="C158" s="13">
        <v>123</v>
      </c>
      <c r="D158" s="13">
        <v>166</v>
      </c>
      <c r="E158" s="13">
        <v>166</v>
      </c>
      <c r="F158" s="31">
        <f t="shared" ref="F158:F163" si="18">SUM(D158:E158)</f>
        <v>332</v>
      </c>
      <c r="G158" s="172" t="s">
        <v>22</v>
      </c>
      <c r="H158" s="173"/>
      <c r="I158" s="50"/>
      <c r="J158" s="50">
        <v>3</v>
      </c>
      <c r="K158" s="50">
        <v>0</v>
      </c>
      <c r="L158" s="48">
        <f t="shared" si="17"/>
        <v>3</v>
      </c>
    </row>
    <row r="159" spans="1:12" ht="14.25" customHeight="1">
      <c r="A159" s="14"/>
      <c r="B159" s="37" t="s">
        <v>21</v>
      </c>
      <c r="C159" s="13">
        <v>206</v>
      </c>
      <c r="D159" s="13">
        <v>257</v>
      </c>
      <c r="E159" s="13">
        <v>277</v>
      </c>
      <c r="F159" s="31">
        <f t="shared" si="18"/>
        <v>534</v>
      </c>
      <c r="G159" s="160" t="s">
        <v>20</v>
      </c>
      <c r="H159" s="161"/>
      <c r="I159" s="49"/>
      <c r="J159" s="49"/>
      <c r="K159" s="49">
        <v>7</v>
      </c>
      <c r="L159" s="48">
        <f t="shared" si="17"/>
        <v>7</v>
      </c>
    </row>
    <row r="160" spans="1:12" ht="14.25" customHeight="1">
      <c r="A160" s="14"/>
      <c r="B160" s="37" t="s">
        <v>19</v>
      </c>
      <c r="C160" s="13">
        <v>64</v>
      </c>
      <c r="D160" s="13">
        <v>88</v>
      </c>
      <c r="E160" s="13">
        <v>81</v>
      </c>
      <c r="F160" s="31">
        <f t="shared" si="18"/>
        <v>169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>
      <c r="A161" s="14"/>
      <c r="B161" s="37" t="s">
        <v>17</v>
      </c>
      <c r="C161" s="13">
        <v>54</v>
      </c>
      <c r="D161" s="13">
        <v>77</v>
      </c>
      <c r="E161" s="13">
        <v>85</v>
      </c>
      <c r="F161" s="31">
        <f t="shared" si="18"/>
        <v>162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4"/>
      <c r="B162" s="37" t="s">
        <v>15</v>
      </c>
      <c r="C162" s="13">
        <v>206</v>
      </c>
      <c r="D162" s="13">
        <v>283</v>
      </c>
      <c r="E162" s="13">
        <v>289</v>
      </c>
      <c r="F162" s="31">
        <f t="shared" si="18"/>
        <v>572</v>
      </c>
      <c r="G162" s="42" t="s">
        <v>14</v>
      </c>
      <c r="H162" s="41" t="s">
        <v>11</v>
      </c>
      <c r="I162" s="40">
        <f>SUM(L162/L149)</f>
        <v>0.40698380778818155</v>
      </c>
      <c r="J162" s="39">
        <v>8728</v>
      </c>
      <c r="K162" s="39">
        <v>10701</v>
      </c>
      <c r="L162" s="38">
        <f t="shared" ref="L162:L167" si="19">SUM(J162:K162)</f>
        <v>19429</v>
      </c>
    </row>
    <row r="163" spans="1:12" ht="14.25" customHeight="1">
      <c r="A163" s="14"/>
      <c r="B163" s="37" t="s">
        <v>13</v>
      </c>
      <c r="C163" s="13">
        <v>36</v>
      </c>
      <c r="D163" s="13">
        <v>49</v>
      </c>
      <c r="E163" s="13">
        <v>50</v>
      </c>
      <c r="F163" s="31">
        <f t="shared" si="18"/>
        <v>99</v>
      </c>
      <c r="G163" s="165" t="s">
        <v>12</v>
      </c>
      <c r="H163" s="36" t="s">
        <v>11</v>
      </c>
      <c r="I163" s="35">
        <f>SUM(L163/L149)</f>
        <v>0.33706194097069481</v>
      </c>
      <c r="J163" s="34">
        <v>7059</v>
      </c>
      <c r="K163" s="34">
        <v>9032</v>
      </c>
      <c r="L163" s="33">
        <f t="shared" si="19"/>
        <v>16091</v>
      </c>
    </row>
    <row r="164" spans="1:12" ht="14.25" customHeight="1">
      <c r="A164" s="14"/>
      <c r="B164" s="26" t="s">
        <v>10</v>
      </c>
      <c r="C164" s="25">
        <f>SUM(C158:C163)</f>
        <v>689</v>
      </c>
      <c r="D164" s="25">
        <f>SUM(D158:D163)</f>
        <v>920</v>
      </c>
      <c r="E164" s="25">
        <f>SUM(E158:E163)</f>
        <v>948</v>
      </c>
      <c r="F164" s="24">
        <f>SUM(F158:F163)</f>
        <v>1868</v>
      </c>
      <c r="G164" s="166"/>
      <c r="H164" s="30" t="s">
        <v>9</v>
      </c>
      <c r="I164" s="29">
        <f>L164/F30</f>
        <v>0.28843239602626702</v>
      </c>
      <c r="J164" s="28">
        <v>765</v>
      </c>
      <c r="K164" s="28">
        <v>948</v>
      </c>
      <c r="L164" s="27">
        <f t="shared" si="19"/>
        <v>1713</v>
      </c>
    </row>
    <row r="165" spans="1:12" ht="14.25" customHeight="1">
      <c r="A165" s="14" t="s">
        <v>8</v>
      </c>
      <c r="B165" s="32" t="s">
        <v>7</v>
      </c>
      <c r="C165" s="13">
        <v>322</v>
      </c>
      <c r="D165" s="13">
        <v>369</v>
      </c>
      <c r="E165" s="13">
        <v>376</v>
      </c>
      <c r="F165" s="31">
        <f>SUM(D165:E165)</f>
        <v>745</v>
      </c>
      <c r="G165" s="166"/>
      <c r="H165" s="30" t="s">
        <v>6</v>
      </c>
      <c r="I165" s="29">
        <f>L165/L39</f>
        <v>0.37235820308660178</v>
      </c>
      <c r="J165" s="28">
        <v>1656</v>
      </c>
      <c r="K165" s="28">
        <v>2132</v>
      </c>
      <c r="L165" s="27">
        <f t="shared" si="19"/>
        <v>3788</v>
      </c>
    </row>
    <row r="166" spans="1:12" ht="14.25" customHeight="1">
      <c r="A166" s="14"/>
      <c r="B166" s="32" t="s">
        <v>5</v>
      </c>
      <c r="C166" s="13">
        <v>285</v>
      </c>
      <c r="D166" s="13">
        <v>372</v>
      </c>
      <c r="E166" s="13">
        <v>387</v>
      </c>
      <c r="F166" s="31">
        <f>SUM(D166:E166)</f>
        <v>759</v>
      </c>
      <c r="G166" s="166"/>
      <c r="H166" s="30" t="s">
        <v>4</v>
      </c>
      <c r="I166" s="29">
        <f>L166/L67</f>
        <v>0.3020976279160949</v>
      </c>
      <c r="J166" s="28">
        <v>2057</v>
      </c>
      <c r="K166" s="28">
        <v>2566</v>
      </c>
      <c r="L166" s="27">
        <f t="shared" si="19"/>
        <v>4623</v>
      </c>
    </row>
    <row r="167" spans="1:12" ht="14.25" customHeight="1">
      <c r="A167" s="14"/>
      <c r="B167" s="26" t="s">
        <v>3</v>
      </c>
      <c r="C167" s="25">
        <f>SUM(C165:C166)</f>
        <v>607</v>
      </c>
      <c r="D167" s="25">
        <f>SUM(D165:D166)</f>
        <v>741</v>
      </c>
      <c r="E167" s="25">
        <f>SUM(E165:E166)</f>
        <v>763</v>
      </c>
      <c r="F167" s="24">
        <f>SUM(F165:F166)</f>
        <v>1504</v>
      </c>
      <c r="G167" s="167"/>
      <c r="H167" s="23" t="s">
        <v>2</v>
      </c>
      <c r="I167" s="22">
        <f>L167/L147</f>
        <v>0.36553540798823819</v>
      </c>
      <c r="J167" s="21">
        <v>2581</v>
      </c>
      <c r="K167" s="21">
        <v>3386</v>
      </c>
      <c r="L167" s="20">
        <f t="shared" si="19"/>
        <v>5967</v>
      </c>
    </row>
    <row r="168" spans="1:12" ht="14.25" customHeight="1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4"/>
      <c r="B169" s="13"/>
      <c r="C169" s="13"/>
      <c r="D169" s="13"/>
      <c r="E169" s="13"/>
      <c r="F169" s="12"/>
      <c r="G169" s="168" t="s">
        <v>1</v>
      </c>
      <c r="H169" s="169"/>
      <c r="I169" s="11">
        <v>288</v>
      </c>
      <c r="J169" s="11">
        <v>113</v>
      </c>
      <c r="K169" s="11">
        <v>205</v>
      </c>
      <c r="L169" s="10">
        <f>SUM(J169:K169)</f>
        <v>318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view="pageBreakPreview" topLeftCell="A130" zoomScaleNormal="100" workbookViewId="0">
      <selection activeCell="J158" sqref="J158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1" width="6.75" style="2" customWidth="1"/>
    <col min="12" max="12" width="7.625" style="2" bestFit="1" customWidth="1"/>
    <col min="13" max="13" width="9" style="1" hidden="1" customWidth="1"/>
    <col min="14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287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31</v>
      </c>
      <c r="K4" s="90">
        <v>38</v>
      </c>
      <c r="L4" s="58">
        <f t="shared" ref="L4:L9" si="0">SUM(J4:K4)</f>
        <v>69</v>
      </c>
    </row>
    <row r="5" spans="1:12" ht="14.25" customHeight="1">
      <c r="A5" s="72" t="s">
        <v>263</v>
      </c>
      <c r="B5" s="71" t="s">
        <v>262</v>
      </c>
      <c r="C5" s="89">
        <v>329</v>
      </c>
      <c r="D5" s="89">
        <v>393</v>
      </c>
      <c r="E5" s="89">
        <v>400</v>
      </c>
      <c r="F5" s="31">
        <f t="shared" ref="F5:F21" si="1">SUM(D5:E5)</f>
        <v>793</v>
      </c>
      <c r="G5" s="57"/>
      <c r="H5" s="37" t="s">
        <v>261</v>
      </c>
      <c r="I5" s="13">
        <v>176</v>
      </c>
      <c r="J5" s="13">
        <v>211</v>
      </c>
      <c r="K5" s="13">
        <v>240</v>
      </c>
      <c r="L5" s="58">
        <f t="shared" si="0"/>
        <v>451</v>
      </c>
    </row>
    <row r="6" spans="1:12" ht="14.25" customHeight="1">
      <c r="A6" s="121"/>
      <c r="B6" s="37" t="s">
        <v>260</v>
      </c>
      <c r="C6" s="86">
        <v>203</v>
      </c>
      <c r="D6" s="86">
        <v>202</v>
      </c>
      <c r="E6" s="86">
        <v>197</v>
      </c>
      <c r="F6" s="31">
        <f t="shared" si="1"/>
        <v>399</v>
      </c>
      <c r="G6" s="57"/>
      <c r="H6" s="37" t="s">
        <v>259</v>
      </c>
      <c r="I6" s="13">
        <v>114</v>
      </c>
      <c r="J6" s="13">
        <v>143</v>
      </c>
      <c r="K6" s="13">
        <v>168</v>
      </c>
      <c r="L6" s="58">
        <f t="shared" si="0"/>
        <v>311</v>
      </c>
    </row>
    <row r="7" spans="1:12" ht="14.25" customHeight="1">
      <c r="A7" s="121"/>
      <c r="B7" s="37" t="s">
        <v>258</v>
      </c>
      <c r="C7" s="86">
        <v>120</v>
      </c>
      <c r="D7" s="86">
        <v>133</v>
      </c>
      <c r="E7" s="86">
        <v>149</v>
      </c>
      <c r="F7" s="31">
        <f t="shared" si="1"/>
        <v>282</v>
      </c>
      <c r="G7" s="57"/>
      <c r="H7" s="37" t="s">
        <v>257</v>
      </c>
      <c r="I7" s="13">
        <v>77</v>
      </c>
      <c r="J7" s="13">
        <v>101</v>
      </c>
      <c r="K7" s="13">
        <v>104</v>
      </c>
      <c r="L7" s="58">
        <f t="shared" si="0"/>
        <v>205</v>
      </c>
    </row>
    <row r="8" spans="1:12" ht="14.25" customHeight="1">
      <c r="A8" s="121"/>
      <c r="B8" s="37" t="s">
        <v>256</v>
      </c>
      <c r="C8" s="86">
        <v>162</v>
      </c>
      <c r="D8" s="86">
        <v>175</v>
      </c>
      <c r="E8" s="86">
        <v>203</v>
      </c>
      <c r="F8" s="31">
        <f t="shared" si="1"/>
        <v>378</v>
      </c>
      <c r="G8" s="57"/>
      <c r="H8" s="37" t="s">
        <v>219</v>
      </c>
      <c r="I8" s="13">
        <v>57</v>
      </c>
      <c r="J8" s="13">
        <v>73</v>
      </c>
      <c r="K8" s="13">
        <v>76</v>
      </c>
      <c r="L8" s="58">
        <f t="shared" si="0"/>
        <v>149</v>
      </c>
    </row>
    <row r="9" spans="1:12" ht="14.25" customHeight="1">
      <c r="A9" s="121"/>
      <c r="B9" s="37" t="s">
        <v>255</v>
      </c>
      <c r="C9" s="86">
        <v>53</v>
      </c>
      <c r="D9" s="86">
        <v>60</v>
      </c>
      <c r="E9" s="86">
        <v>71</v>
      </c>
      <c r="F9" s="31">
        <f t="shared" si="1"/>
        <v>131</v>
      </c>
      <c r="G9" s="57"/>
      <c r="H9" s="37" t="s">
        <v>254</v>
      </c>
      <c r="I9" s="13">
        <v>73</v>
      </c>
      <c r="J9" s="13">
        <v>87</v>
      </c>
      <c r="K9" s="13">
        <v>93</v>
      </c>
      <c r="L9" s="58">
        <f t="shared" si="0"/>
        <v>180</v>
      </c>
    </row>
    <row r="10" spans="1:12" ht="14.25" customHeight="1">
      <c r="A10" s="121"/>
      <c r="B10" s="37" t="s">
        <v>253</v>
      </c>
      <c r="C10" s="86">
        <v>293</v>
      </c>
      <c r="D10" s="86">
        <v>381</v>
      </c>
      <c r="E10" s="86">
        <v>389</v>
      </c>
      <c r="F10" s="31">
        <f t="shared" si="1"/>
        <v>770</v>
      </c>
      <c r="G10" s="83"/>
      <c r="H10" s="26" t="s">
        <v>252</v>
      </c>
      <c r="I10" s="25">
        <f>SUM(I4:I9)</f>
        <v>525</v>
      </c>
      <c r="J10" s="25">
        <f>SUM(J4:J9)</f>
        <v>646</v>
      </c>
      <c r="K10" s="25">
        <f>SUM(K4:K9)</f>
        <v>719</v>
      </c>
      <c r="L10" s="60">
        <f>SUM(L4:L9)</f>
        <v>1365</v>
      </c>
    </row>
    <row r="11" spans="1:12" ht="14.25" customHeight="1">
      <c r="A11" s="121"/>
      <c r="B11" s="37" t="s">
        <v>251</v>
      </c>
      <c r="C11" s="86">
        <v>66</v>
      </c>
      <c r="D11" s="86">
        <v>82</v>
      </c>
      <c r="E11" s="86">
        <v>94</v>
      </c>
      <c r="F11" s="31">
        <f t="shared" si="1"/>
        <v>176</v>
      </c>
      <c r="G11" s="57" t="s">
        <v>250</v>
      </c>
      <c r="H11" s="37" t="s">
        <v>249</v>
      </c>
      <c r="I11" s="13">
        <v>52</v>
      </c>
      <c r="J11" s="13">
        <v>63</v>
      </c>
      <c r="K11" s="13">
        <v>73</v>
      </c>
      <c r="L11" s="58">
        <f t="shared" ref="L11:L22" si="2">SUM(J11:K11)</f>
        <v>136</v>
      </c>
    </row>
    <row r="12" spans="1:12" ht="14.25" customHeight="1">
      <c r="A12" s="121"/>
      <c r="B12" s="37" t="s">
        <v>248</v>
      </c>
      <c r="C12" s="86">
        <v>113</v>
      </c>
      <c r="D12" s="86">
        <v>162</v>
      </c>
      <c r="E12" s="86">
        <v>175</v>
      </c>
      <c r="F12" s="31">
        <f t="shared" si="1"/>
        <v>337</v>
      </c>
      <c r="G12" s="57"/>
      <c r="H12" s="37" t="s">
        <v>204</v>
      </c>
      <c r="I12" s="13">
        <v>30</v>
      </c>
      <c r="J12" s="13">
        <v>26</v>
      </c>
      <c r="K12" s="13">
        <v>32</v>
      </c>
      <c r="L12" s="58">
        <f t="shared" si="2"/>
        <v>58</v>
      </c>
    </row>
    <row r="13" spans="1:12" ht="14.25" customHeight="1">
      <c r="A13" s="121"/>
      <c r="B13" s="37" t="s">
        <v>247</v>
      </c>
      <c r="C13" s="86">
        <v>151</v>
      </c>
      <c r="D13" s="86">
        <v>220</v>
      </c>
      <c r="E13" s="86">
        <v>223</v>
      </c>
      <c r="F13" s="31">
        <f t="shared" si="1"/>
        <v>443</v>
      </c>
      <c r="G13" s="57"/>
      <c r="H13" s="37" t="s">
        <v>246</v>
      </c>
      <c r="I13" s="13">
        <v>38</v>
      </c>
      <c r="J13" s="13">
        <v>39</v>
      </c>
      <c r="K13" s="13">
        <v>49</v>
      </c>
      <c r="L13" s="58">
        <f t="shared" si="2"/>
        <v>88</v>
      </c>
    </row>
    <row r="14" spans="1:12" ht="14.25" customHeight="1">
      <c r="A14" s="121"/>
      <c r="B14" s="37" t="s">
        <v>245</v>
      </c>
      <c r="C14" s="86">
        <v>42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105</v>
      </c>
      <c r="J14" s="13">
        <v>119</v>
      </c>
      <c r="K14" s="13">
        <v>116</v>
      </c>
      <c r="L14" s="58">
        <f t="shared" si="2"/>
        <v>235</v>
      </c>
    </row>
    <row r="15" spans="1:12" ht="14.25" customHeight="1">
      <c r="A15" s="121"/>
      <c r="B15" s="37" t="s">
        <v>243</v>
      </c>
      <c r="C15" s="86">
        <v>26</v>
      </c>
      <c r="D15" s="86">
        <v>33</v>
      </c>
      <c r="E15" s="86">
        <v>37</v>
      </c>
      <c r="F15" s="31">
        <f t="shared" si="1"/>
        <v>70</v>
      </c>
      <c r="G15" s="57"/>
      <c r="H15" s="37" t="s">
        <v>242</v>
      </c>
      <c r="I15" s="13">
        <v>32</v>
      </c>
      <c r="J15" s="13">
        <v>37</v>
      </c>
      <c r="K15" s="13">
        <v>45</v>
      </c>
      <c r="L15" s="58">
        <f t="shared" si="2"/>
        <v>82</v>
      </c>
    </row>
    <row r="16" spans="1:12" ht="14.25" customHeight="1">
      <c r="A16" s="121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67</v>
      </c>
      <c r="J16" s="13">
        <v>58</v>
      </c>
      <c r="K16" s="13">
        <v>78</v>
      </c>
      <c r="L16" s="58">
        <f t="shared" si="2"/>
        <v>136</v>
      </c>
    </row>
    <row r="17" spans="1:12" ht="14.25" customHeight="1">
      <c r="A17" s="121"/>
      <c r="B17" s="122" t="s">
        <v>239</v>
      </c>
      <c r="C17" s="86">
        <v>46</v>
      </c>
      <c r="D17" s="86">
        <v>62</v>
      </c>
      <c r="E17" s="86">
        <v>65</v>
      </c>
      <c r="F17" s="31">
        <f t="shared" si="1"/>
        <v>127</v>
      </c>
      <c r="G17" s="57"/>
      <c r="H17" s="37" t="s">
        <v>238</v>
      </c>
      <c r="I17" s="13">
        <v>82</v>
      </c>
      <c r="J17" s="13">
        <v>93</v>
      </c>
      <c r="K17" s="13">
        <v>85</v>
      </c>
      <c r="L17" s="58">
        <f t="shared" si="2"/>
        <v>178</v>
      </c>
    </row>
    <row r="18" spans="1:12" ht="14.25" customHeight="1">
      <c r="A18" s="121"/>
      <c r="B18" s="37" t="s">
        <v>237</v>
      </c>
      <c r="C18" s="86">
        <v>83</v>
      </c>
      <c r="D18" s="86">
        <v>114</v>
      </c>
      <c r="E18" s="86">
        <v>126</v>
      </c>
      <c r="F18" s="31">
        <f t="shared" si="1"/>
        <v>240</v>
      </c>
      <c r="G18" s="57"/>
      <c r="H18" s="37" t="s">
        <v>236</v>
      </c>
      <c r="I18" s="13">
        <v>60</v>
      </c>
      <c r="J18" s="13">
        <v>65</v>
      </c>
      <c r="K18" s="13">
        <v>83</v>
      </c>
      <c r="L18" s="58">
        <f t="shared" si="2"/>
        <v>148</v>
      </c>
    </row>
    <row r="19" spans="1:12" ht="14.25" customHeight="1">
      <c r="A19" s="121"/>
      <c r="B19" s="37" t="s">
        <v>235</v>
      </c>
      <c r="C19" s="86">
        <v>23</v>
      </c>
      <c r="D19" s="86">
        <v>24</v>
      </c>
      <c r="E19" s="86">
        <v>29</v>
      </c>
      <c r="F19" s="31">
        <f t="shared" si="1"/>
        <v>53</v>
      </c>
      <c r="G19" s="57"/>
      <c r="H19" s="37" t="s">
        <v>234</v>
      </c>
      <c r="I19" s="13">
        <v>24</v>
      </c>
      <c r="J19" s="13">
        <v>34</v>
      </c>
      <c r="K19" s="13">
        <v>27</v>
      </c>
      <c r="L19" s="58">
        <f t="shared" si="2"/>
        <v>61</v>
      </c>
    </row>
    <row r="20" spans="1:12" ht="14.25" customHeight="1">
      <c r="A20" s="121"/>
      <c r="B20" s="122" t="s">
        <v>233</v>
      </c>
      <c r="C20" s="86">
        <v>13</v>
      </c>
      <c r="D20" s="86">
        <v>11</v>
      </c>
      <c r="E20" s="86">
        <v>14</v>
      </c>
      <c r="F20" s="31">
        <f t="shared" si="1"/>
        <v>25</v>
      </c>
      <c r="G20" s="57"/>
      <c r="H20" s="37" t="s">
        <v>232</v>
      </c>
      <c r="I20" s="13">
        <v>62</v>
      </c>
      <c r="J20" s="13">
        <v>56</v>
      </c>
      <c r="K20" s="13">
        <v>63</v>
      </c>
      <c r="L20" s="58">
        <f t="shared" si="2"/>
        <v>119</v>
      </c>
    </row>
    <row r="21" spans="1:12" ht="14.25" customHeight="1">
      <c r="A21" s="121"/>
      <c r="B21" s="122" t="s">
        <v>231</v>
      </c>
      <c r="C21" s="86">
        <v>22</v>
      </c>
      <c r="D21" s="86">
        <v>30</v>
      </c>
      <c r="E21" s="86">
        <v>29</v>
      </c>
      <c r="F21" s="31">
        <f t="shared" si="1"/>
        <v>59</v>
      </c>
      <c r="G21" s="57"/>
      <c r="H21" s="37" t="s">
        <v>190</v>
      </c>
      <c r="I21" s="13">
        <v>34</v>
      </c>
      <c r="J21" s="13">
        <v>38</v>
      </c>
      <c r="K21" s="13">
        <v>44</v>
      </c>
      <c r="L21" s="58">
        <f t="shared" si="2"/>
        <v>82</v>
      </c>
    </row>
    <row r="22" spans="1:12" ht="14.25" customHeight="1">
      <c r="A22" s="79"/>
      <c r="B22" s="26" t="s">
        <v>230</v>
      </c>
      <c r="C22" s="25">
        <f>SUM(C5:C21)</f>
        <v>1745</v>
      </c>
      <c r="D22" s="25">
        <f>SUM(D5:D21)</f>
        <v>2137</v>
      </c>
      <c r="E22" s="25">
        <f>SUM(E5:E21)</f>
        <v>2254</v>
      </c>
      <c r="F22" s="25">
        <f>SUM(F5:F21)</f>
        <v>4391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21" t="s">
        <v>228</v>
      </c>
      <c r="B23" s="37" t="s">
        <v>227</v>
      </c>
      <c r="C23" s="13">
        <v>137</v>
      </c>
      <c r="D23" s="13">
        <v>153</v>
      </c>
      <c r="E23" s="13">
        <v>188</v>
      </c>
      <c r="F23" s="31">
        <f t="shared" ref="F23:F28" si="3">SUM(D23:E23)</f>
        <v>341</v>
      </c>
      <c r="G23" s="83"/>
      <c r="H23" s="26" t="s">
        <v>226</v>
      </c>
      <c r="I23" s="25">
        <f>SUM(I11:I22)</f>
        <v>591</v>
      </c>
      <c r="J23" s="25">
        <f>SUM(J11:J22)</f>
        <v>630</v>
      </c>
      <c r="K23" s="25">
        <f>SUM(K11:K22)</f>
        <v>701</v>
      </c>
      <c r="L23" s="60">
        <f>SUM(L11:L22)</f>
        <v>1331</v>
      </c>
    </row>
    <row r="24" spans="1:12" ht="14.25" customHeight="1">
      <c r="A24" s="121"/>
      <c r="B24" s="37" t="s">
        <v>225</v>
      </c>
      <c r="C24" s="13">
        <v>69</v>
      </c>
      <c r="D24" s="13">
        <v>84</v>
      </c>
      <c r="E24" s="13">
        <v>83</v>
      </c>
      <c r="F24" s="31">
        <f t="shared" si="3"/>
        <v>167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41</v>
      </c>
      <c r="L24" s="58">
        <f t="shared" ref="L24:L29" si="4">SUM(J24:K24)</f>
        <v>74</v>
      </c>
    </row>
    <row r="25" spans="1:12" ht="14.25" customHeight="1">
      <c r="A25" s="121"/>
      <c r="B25" s="37" t="s">
        <v>222</v>
      </c>
      <c r="C25" s="13">
        <v>194</v>
      </c>
      <c r="D25" s="13">
        <v>233</v>
      </c>
      <c r="E25" s="13">
        <v>282</v>
      </c>
      <c r="F25" s="31">
        <f t="shared" si="3"/>
        <v>515</v>
      </c>
      <c r="G25" s="57"/>
      <c r="H25" s="37" t="s">
        <v>221</v>
      </c>
      <c r="I25" s="13">
        <v>18</v>
      </c>
      <c r="J25" s="13">
        <v>23</v>
      </c>
      <c r="K25" s="13">
        <v>24</v>
      </c>
      <c r="L25" s="58">
        <f t="shared" si="4"/>
        <v>47</v>
      </c>
    </row>
    <row r="26" spans="1:12" ht="14.25" customHeight="1">
      <c r="A26" s="121"/>
      <c r="B26" s="37" t="s">
        <v>220</v>
      </c>
      <c r="C26" s="13">
        <v>86</v>
      </c>
      <c r="D26" s="13">
        <v>94</v>
      </c>
      <c r="E26" s="13">
        <v>114</v>
      </c>
      <c r="F26" s="31">
        <f t="shared" si="3"/>
        <v>208</v>
      </c>
      <c r="G26" s="57"/>
      <c r="H26" s="37" t="s">
        <v>219</v>
      </c>
      <c r="I26" s="13">
        <v>41</v>
      </c>
      <c r="J26" s="13">
        <v>49</v>
      </c>
      <c r="K26" s="13">
        <v>48</v>
      </c>
      <c r="L26" s="58">
        <f t="shared" si="4"/>
        <v>97</v>
      </c>
    </row>
    <row r="27" spans="1:12" ht="14.25" customHeight="1">
      <c r="A27" s="121"/>
      <c r="B27" s="37" t="s">
        <v>218</v>
      </c>
      <c r="C27" s="13">
        <v>60</v>
      </c>
      <c r="D27" s="13">
        <v>74</v>
      </c>
      <c r="E27" s="13">
        <v>71</v>
      </c>
      <c r="F27" s="31">
        <f t="shared" si="3"/>
        <v>145</v>
      </c>
      <c r="G27" s="57"/>
      <c r="H27" s="37" t="s">
        <v>217</v>
      </c>
      <c r="I27" s="13">
        <v>43</v>
      </c>
      <c r="J27" s="13">
        <v>42</v>
      </c>
      <c r="K27" s="13">
        <v>49</v>
      </c>
      <c r="L27" s="58">
        <f t="shared" si="4"/>
        <v>91</v>
      </c>
    </row>
    <row r="28" spans="1:12" ht="14.25" customHeight="1">
      <c r="A28" s="121"/>
      <c r="B28" s="37" t="s">
        <v>216</v>
      </c>
      <c r="C28" s="13">
        <v>63</v>
      </c>
      <c r="D28" s="13">
        <v>74</v>
      </c>
      <c r="E28" s="13">
        <v>113</v>
      </c>
      <c r="F28" s="31">
        <f t="shared" si="3"/>
        <v>187</v>
      </c>
      <c r="G28" s="57"/>
      <c r="H28" s="37" t="s">
        <v>215</v>
      </c>
      <c r="I28" s="13">
        <v>8</v>
      </c>
      <c r="J28" s="13">
        <v>15</v>
      </c>
      <c r="K28" s="13">
        <v>16</v>
      </c>
      <c r="L28" s="58">
        <f t="shared" si="4"/>
        <v>31</v>
      </c>
    </row>
    <row r="29" spans="1:12" ht="14.25" customHeight="1">
      <c r="A29" s="79"/>
      <c r="B29" s="26" t="s">
        <v>111</v>
      </c>
      <c r="C29" s="25">
        <f>SUM(C23:C28)</f>
        <v>609</v>
      </c>
      <c r="D29" s="25">
        <f>SUM(D23:D28)</f>
        <v>712</v>
      </c>
      <c r="E29" s="25">
        <f>SUM(E23:E28)</f>
        <v>851</v>
      </c>
      <c r="F29" s="25">
        <f>SUM(F23:F28)</f>
        <v>1563</v>
      </c>
      <c r="G29" s="57"/>
      <c r="H29" s="37" t="s">
        <v>214</v>
      </c>
      <c r="I29" s="13">
        <v>34</v>
      </c>
      <c r="J29" s="13">
        <v>38</v>
      </c>
      <c r="K29" s="13">
        <v>45</v>
      </c>
      <c r="L29" s="58">
        <f t="shared" si="4"/>
        <v>83</v>
      </c>
    </row>
    <row r="30" spans="1:12" ht="14.25" customHeight="1">
      <c r="A30" s="139" t="s">
        <v>213</v>
      </c>
      <c r="B30" s="140"/>
      <c r="C30" s="55">
        <f>SUM(C22+C29)</f>
        <v>2354</v>
      </c>
      <c r="D30" s="55">
        <f>SUM(D22+D29)</f>
        <v>2849</v>
      </c>
      <c r="E30" s="55">
        <f>SUM(E22+E29)</f>
        <v>3105</v>
      </c>
      <c r="F30" s="55">
        <f>SUM(F22+F29)</f>
        <v>5954</v>
      </c>
      <c r="G30" s="57"/>
      <c r="H30" s="26" t="s">
        <v>212</v>
      </c>
      <c r="I30" s="25">
        <f>SUM(I24:I29)</f>
        <v>173</v>
      </c>
      <c r="J30" s="25">
        <f>SUM(J24:J29)</f>
        <v>200</v>
      </c>
      <c r="K30" s="25">
        <f>SUM(K24:K29)</f>
        <v>223</v>
      </c>
      <c r="L30" s="56">
        <f>SUM(L24:L29)</f>
        <v>423</v>
      </c>
    </row>
    <row r="31" spans="1:12" ht="14.25" customHeight="1">
      <c r="A31" s="121"/>
      <c r="B31" s="122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50</v>
      </c>
      <c r="K31" s="13">
        <v>48</v>
      </c>
      <c r="L31" s="58">
        <f t="shared" ref="L31:L37" si="5">SUM(J31:K31)</f>
        <v>98</v>
      </c>
    </row>
    <row r="32" spans="1:12" ht="14.25" customHeight="1">
      <c r="A32" s="141" t="s">
        <v>210</v>
      </c>
      <c r="B32" s="142"/>
      <c r="C32" s="74"/>
      <c r="D32" s="122"/>
      <c r="E32" s="122"/>
      <c r="F32" s="87"/>
      <c r="G32" s="57"/>
      <c r="H32" s="37" t="s">
        <v>209</v>
      </c>
      <c r="I32" s="13">
        <v>29</v>
      </c>
      <c r="J32" s="13">
        <v>52</v>
      </c>
      <c r="K32" s="13">
        <v>55</v>
      </c>
      <c r="L32" s="58">
        <f t="shared" si="5"/>
        <v>107</v>
      </c>
    </row>
    <row r="33" spans="1:12" ht="14.25" customHeight="1">
      <c r="A33" s="121" t="s">
        <v>208</v>
      </c>
      <c r="B33" s="37" t="s">
        <v>207</v>
      </c>
      <c r="C33" s="86">
        <v>381</v>
      </c>
      <c r="D33" s="13">
        <v>462</v>
      </c>
      <c r="E33" s="13">
        <v>488</v>
      </c>
      <c r="F33" s="31">
        <f t="shared" ref="F33:F45" si="6">SUM(D33:E33)</f>
        <v>950</v>
      </c>
      <c r="G33" s="57"/>
      <c r="H33" s="37" t="s">
        <v>206</v>
      </c>
      <c r="I33" s="13">
        <v>71</v>
      </c>
      <c r="J33" s="13">
        <v>72</v>
      </c>
      <c r="K33" s="13">
        <v>78</v>
      </c>
      <c r="L33" s="58">
        <f t="shared" si="5"/>
        <v>150</v>
      </c>
    </row>
    <row r="34" spans="1:12" ht="14.25" customHeight="1">
      <c r="A34" s="121"/>
      <c r="B34" s="37" t="s">
        <v>205</v>
      </c>
      <c r="C34" s="13">
        <v>146</v>
      </c>
      <c r="D34" s="13">
        <v>187</v>
      </c>
      <c r="E34" s="13">
        <v>192</v>
      </c>
      <c r="F34" s="31">
        <f t="shared" si="6"/>
        <v>379</v>
      </c>
      <c r="G34" s="57"/>
      <c r="H34" s="37" t="s">
        <v>204</v>
      </c>
      <c r="I34" s="13">
        <v>54</v>
      </c>
      <c r="J34" s="13">
        <v>72</v>
      </c>
      <c r="K34" s="13">
        <v>77</v>
      </c>
      <c r="L34" s="58">
        <f t="shared" si="5"/>
        <v>149</v>
      </c>
    </row>
    <row r="35" spans="1:12" ht="14.25" customHeight="1">
      <c r="A35" s="121"/>
      <c r="B35" s="37" t="s">
        <v>203</v>
      </c>
      <c r="C35" s="13">
        <v>75</v>
      </c>
      <c r="D35" s="13">
        <v>89</v>
      </c>
      <c r="E35" s="13">
        <v>100</v>
      </c>
      <c r="F35" s="31">
        <f t="shared" si="6"/>
        <v>189</v>
      </c>
      <c r="G35" s="57"/>
      <c r="H35" s="37" t="s">
        <v>202</v>
      </c>
      <c r="I35" s="13">
        <v>85</v>
      </c>
      <c r="J35" s="13">
        <v>93</v>
      </c>
      <c r="K35" s="13">
        <v>99</v>
      </c>
      <c r="L35" s="58">
        <f t="shared" si="5"/>
        <v>192</v>
      </c>
    </row>
    <row r="36" spans="1:12" ht="14.25" customHeight="1">
      <c r="A36" s="121"/>
      <c r="B36" s="37" t="s">
        <v>201</v>
      </c>
      <c r="C36" s="13">
        <v>228</v>
      </c>
      <c r="D36" s="13">
        <v>225</v>
      </c>
      <c r="E36" s="13">
        <v>278</v>
      </c>
      <c r="F36" s="31">
        <f t="shared" si="6"/>
        <v>503</v>
      </c>
      <c r="G36" s="84"/>
      <c r="H36" s="85" t="s">
        <v>200</v>
      </c>
      <c r="I36" s="13">
        <v>53</v>
      </c>
      <c r="J36" s="13">
        <v>64</v>
      </c>
      <c r="K36" s="13">
        <v>72</v>
      </c>
      <c r="L36" s="58">
        <f t="shared" si="5"/>
        <v>136</v>
      </c>
    </row>
    <row r="37" spans="1:12" ht="14.25" customHeight="1">
      <c r="A37" s="121"/>
      <c r="B37" s="37" t="s">
        <v>199</v>
      </c>
      <c r="C37" s="13">
        <v>14</v>
      </c>
      <c r="D37" s="13">
        <v>20</v>
      </c>
      <c r="E37" s="13">
        <v>24</v>
      </c>
      <c r="F37" s="31">
        <f t="shared" si="6"/>
        <v>44</v>
      </c>
      <c r="G37" s="84"/>
      <c r="H37" s="37" t="s">
        <v>198</v>
      </c>
      <c r="I37" s="13">
        <v>116</v>
      </c>
      <c r="J37" s="13">
        <v>141</v>
      </c>
      <c r="K37" s="13">
        <v>133</v>
      </c>
      <c r="L37" s="58">
        <f t="shared" si="5"/>
        <v>274</v>
      </c>
    </row>
    <row r="38" spans="1:12" ht="14.25" customHeight="1">
      <c r="A38" s="121"/>
      <c r="B38" s="37" t="s">
        <v>197</v>
      </c>
      <c r="C38" s="13">
        <v>76</v>
      </c>
      <c r="D38" s="13">
        <v>108</v>
      </c>
      <c r="E38" s="13">
        <v>115</v>
      </c>
      <c r="F38" s="31">
        <f t="shared" si="6"/>
        <v>223</v>
      </c>
      <c r="G38" s="83"/>
      <c r="H38" s="26" t="s">
        <v>163</v>
      </c>
      <c r="I38" s="25">
        <f>SUM(I31:I37)</f>
        <v>449</v>
      </c>
      <c r="J38" s="25">
        <f>SUM(J31:J37)</f>
        <v>544</v>
      </c>
      <c r="K38" s="25">
        <f>SUM(K31:K37)</f>
        <v>562</v>
      </c>
      <c r="L38" s="60">
        <f>SUM(L31:L37)</f>
        <v>1106</v>
      </c>
    </row>
    <row r="39" spans="1:12" ht="14.25" customHeight="1">
      <c r="A39" s="121"/>
      <c r="B39" s="37" t="s">
        <v>196</v>
      </c>
      <c r="C39" s="13">
        <v>54</v>
      </c>
      <c r="D39" s="13">
        <v>63</v>
      </c>
      <c r="E39" s="13">
        <v>64</v>
      </c>
      <c r="F39" s="31">
        <f t="shared" si="6"/>
        <v>127</v>
      </c>
      <c r="G39" s="129" t="s">
        <v>195</v>
      </c>
      <c r="H39" s="130"/>
      <c r="I39" s="55">
        <f>SUM(C46+C54+I10+I23+I30+I38)</f>
        <v>4116</v>
      </c>
      <c r="J39" s="55">
        <f>SUM(D46+D54+J10+J23+J30+J38)</f>
        <v>4831</v>
      </c>
      <c r="K39" s="55">
        <f>SUM(E46+E54+K10+K23+K30+K38)</f>
        <v>5252</v>
      </c>
      <c r="L39" s="54">
        <f>SUM(F46+F54+L10+L23+L30+L38)</f>
        <v>10083</v>
      </c>
    </row>
    <row r="40" spans="1:12" ht="14.25" customHeight="1">
      <c r="A40" s="121"/>
      <c r="B40" s="37" t="s">
        <v>194</v>
      </c>
      <c r="C40" s="13">
        <v>132</v>
      </c>
      <c r="D40" s="13">
        <v>158</v>
      </c>
      <c r="E40" s="13">
        <v>173</v>
      </c>
      <c r="F40" s="31">
        <f t="shared" si="6"/>
        <v>331</v>
      </c>
      <c r="G40" s="82"/>
      <c r="H40" s="122"/>
      <c r="I40" s="13"/>
      <c r="J40" s="13"/>
      <c r="K40" s="13"/>
      <c r="L40" s="52"/>
    </row>
    <row r="41" spans="1:12" ht="14.25" customHeight="1">
      <c r="A41" s="121"/>
      <c r="B41" s="37" t="s">
        <v>193</v>
      </c>
      <c r="C41" s="13">
        <v>68</v>
      </c>
      <c r="D41" s="13">
        <v>84</v>
      </c>
      <c r="E41" s="13">
        <v>86</v>
      </c>
      <c r="F41" s="31">
        <f t="shared" si="6"/>
        <v>170</v>
      </c>
      <c r="G41" s="57"/>
      <c r="H41" s="13"/>
      <c r="I41" s="13"/>
      <c r="J41" s="13"/>
      <c r="K41" s="81"/>
      <c r="L41" s="80"/>
    </row>
    <row r="42" spans="1:12" ht="14.25" customHeight="1">
      <c r="A42" s="121"/>
      <c r="B42" s="37" t="s">
        <v>192</v>
      </c>
      <c r="C42" s="13">
        <v>109</v>
      </c>
      <c r="D42" s="13">
        <v>129</v>
      </c>
      <c r="E42" s="13">
        <v>156</v>
      </c>
      <c r="F42" s="31">
        <f t="shared" si="6"/>
        <v>285</v>
      </c>
      <c r="G42" s="57"/>
      <c r="H42" s="13"/>
      <c r="I42" s="13"/>
      <c r="J42" s="13"/>
      <c r="K42" s="81"/>
      <c r="L42" s="80"/>
    </row>
    <row r="43" spans="1:12" ht="14.25" customHeight="1">
      <c r="A43" s="121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>
      <c r="A44" s="121"/>
      <c r="B44" s="37" t="s">
        <v>190</v>
      </c>
      <c r="C44" s="13">
        <v>172</v>
      </c>
      <c r="D44" s="13">
        <v>201</v>
      </c>
      <c r="E44" s="13">
        <v>229</v>
      </c>
      <c r="F44" s="31">
        <f t="shared" si="6"/>
        <v>430</v>
      </c>
      <c r="G44" s="57"/>
      <c r="H44" s="13"/>
      <c r="I44" s="13"/>
      <c r="J44" s="13"/>
      <c r="K44" s="81"/>
      <c r="L44" s="80"/>
    </row>
    <row r="45" spans="1:12" ht="14.25" customHeight="1">
      <c r="A45" s="121"/>
      <c r="B45" s="37" t="s">
        <v>189</v>
      </c>
      <c r="C45" s="13">
        <v>160</v>
      </c>
      <c r="D45" s="13">
        <v>182</v>
      </c>
      <c r="E45" s="13">
        <v>207</v>
      </c>
      <c r="F45" s="31">
        <f t="shared" si="6"/>
        <v>389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1625</v>
      </c>
      <c r="D46" s="25">
        <f>SUM(D33:D45)</f>
        <v>1921</v>
      </c>
      <c r="E46" s="25">
        <f>SUM(E33:E45)</f>
        <v>2130</v>
      </c>
      <c r="F46" s="25">
        <f>SUM(F33:F45)</f>
        <v>4051</v>
      </c>
      <c r="G46" s="57"/>
      <c r="H46" s="13"/>
      <c r="I46" s="13"/>
      <c r="J46" s="13"/>
      <c r="K46" s="81"/>
      <c r="L46" s="80"/>
    </row>
    <row r="47" spans="1:12" ht="14.25" customHeight="1">
      <c r="A47" s="121" t="s">
        <v>187</v>
      </c>
      <c r="B47" s="37" t="s">
        <v>186</v>
      </c>
      <c r="C47" s="13">
        <v>97</v>
      </c>
      <c r="D47" s="13">
        <v>118</v>
      </c>
      <c r="E47" s="13">
        <v>117</v>
      </c>
      <c r="F47" s="31">
        <f t="shared" ref="F47:F53" si="7">SUM(D47:E47)</f>
        <v>235</v>
      </c>
      <c r="G47" s="57"/>
      <c r="H47" s="13"/>
      <c r="I47" s="13"/>
      <c r="J47" s="13"/>
      <c r="K47" s="81"/>
      <c r="L47" s="80"/>
    </row>
    <row r="48" spans="1:12" ht="14.25" customHeight="1">
      <c r="A48" s="121"/>
      <c r="B48" s="37" t="s">
        <v>185</v>
      </c>
      <c r="C48" s="13">
        <v>47</v>
      </c>
      <c r="D48" s="13">
        <v>41</v>
      </c>
      <c r="E48" s="13">
        <v>46</v>
      </c>
      <c r="F48" s="31">
        <f t="shared" si="7"/>
        <v>87</v>
      </c>
      <c r="G48" s="57"/>
      <c r="H48" s="13"/>
      <c r="I48" s="13"/>
      <c r="J48" s="13"/>
      <c r="K48" s="81"/>
      <c r="L48" s="80"/>
    </row>
    <row r="49" spans="1:12" ht="14.25" customHeight="1">
      <c r="A49" s="121"/>
      <c r="B49" s="37" t="s">
        <v>184</v>
      </c>
      <c r="C49" s="13">
        <v>103</v>
      </c>
      <c r="D49" s="13">
        <v>109</v>
      </c>
      <c r="E49" s="13">
        <v>119</v>
      </c>
      <c r="F49" s="31">
        <f t="shared" si="7"/>
        <v>228</v>
      </c>
      <c r="G49" s="57"/>
      <c r="H49" s="13"/>
      <c r="I49" s="13"/>
      <c r="J49" s="13"/>
      <c r="K49" s="81"/>
      <c r="L49" s="80"/>
    </row>
    <row r="50" spans="1:12" ht="14.25" customHeight="1">
      <c r="A50" s="121"/>
      <c r="B50" s="37" t="s">
        <v>183</v>
      </c>
      <c r="C50" s="13">
        <v>287</v>
      </c>
      <c r="D50" s="13">
        <v>328</v>
      </c>
      <c r="E50" s="13">
        <v>348</v>
      </c>
      <c r="F50" s="31">
        <f t="shared" si="7"/>
        <v>676</v>
      </c>
      <c r="G50" s="57"/>
      <c r="H50" s="13"/>
      <c r="I50" s="13"/>
      <c r="J50" s="13"/>
      <c r="K50" s="81"/>
      <c r="L50" s="80"/>
    </row>
    <row r="51" spans="1:12" ht="14.25" customHeight="1">
      <c r="A51" s="121"/>
      <c r="B51" s="37" t="s">
        <v>182</v>
      </c>
      <c r="C51" s="13">
        <v>131</v>
      </c>
      <c r="D51" s="13">
        <v>174</v>
      </c>
      <c r="E51" s="13">
        <v>176</v>
      </c>
      <c r="F51" s="31">
        <f t="shared" si="7"/>
        <v>350</v>
      </c>
      <c r="G51" s="57"/>
      <c r="H51" s="13"/>
      <c r="I51" s="13"/>
      <c r="J51" s="13"/>
      <c r="K51" s="81"/>
      <c r="L51" s="80"/>
    </row>
    <row r="52" spans="1:12" ht="14.25" customHeight="1">
      <c r="A52" s="121"/>
      <c r="B52" s="37" t="s">
        <v>181</v>
      </c>
      <c r="C52" s="13">
        <v>69</v>
      </c>
      <c r="D52" s="13">
        <v>89</v>
      </c>
      <c r="E52" s="13">
        <v>85</v>
      </c>
      <c r="F52" s="31">
        <f t="shared" si="7"/>
        <v>174</v>
      </c>
      <c r="G52" s="57"/>
      <c r="H52" s="13"/>
      <c r="I52" s="13"/>
      <c r="J52" s="13"/>
      <c r="K52" s="81"/>
      <c r="L52" s="80"/>
    </row>
    <row r="53" spans="1:12" ht="14.25" customHeight="1">
      <c r="A53" s="121"/>
      <c r="B53" s="37" t="s">
        <v>180</v>
      </c>
      <c r="C53" s="13">
        <v>19</v>
      </c>
      <c r="D53" s="13">
        <v>31</v>
      </c>
      <c r="E53" s="13">
        <v>26</v>
      </c>
      <c r="F53" s="31">
        <f t="shared" si="7"/>
        <v>57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753</v>
      </c>
      <c r="D54" s="25">
        <f>SUM(D47:D53)</f>
        <v>890</v>
      </c>
      <c r="E54" s="25">
        <f>SUM(E47:E53)</f>
        <v>917</v>
      </c>
      <c r="F54" s="25">
        <f>SUM(F47:F53)</f>
        <v>1807</v>
      </c>
      <c r="G54" s="57"/>
      <c r="H54" s="13"/>
      <c r="I54" s="13"/>
      <c r="J54" s="13"/>
      <c r="K54" s="13"/>
      <c r="L54" s="70"/>
    </row>
    <row r="55" spans="1:12" ht="14.25" customHeight="1">
      <c r="A55" s="121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21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21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21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41</v>
      </c>
      <c r="J60" s="64">
        <v>60</v>
      </c>
      <c r="K60" s="64">
        <v>56</v>
      </c>
      <c r="L60" s="63">
        <f t="shared" ref="L60:L65" si="8">SUM(J60:K60)</f>
        <v>116</v>
      </c>
    </row>
    <row r="61" spans="1:12" ht="14.25" customHeight="1">
      <c r="A61" s="121" t="s">
        <v>175</v>
      </c>
      <c r="B61" s="37" t="s">
        <v>174</v>
      </c>
      <c r="C61" s="74">
        <v>314</v>
      </c>
      <c r="D61" s="13">
        <v>419</v>
      </c>
      <c r="E61" s="13">
        <v>418</v>
      </c>
      <c r="F61" s="31">
        <f t="shared" ref="F61:F68" si="9">SUM(D61:E61)</f>
        <v>837</v>
      </c>
      <c r="G61" s="73"/>
      <c r="H61" s="37" t="s">
        <v>173</v>
      </c>
      <c r="I61" s="13">
        <v>50</v>
      </c>
      <c r="J61" s="13">
        <v>51</v>
      </c>
      <c r="K61" s="13">
        <v>64</v>
      </c>
      <c r="L61" s="61">
        <f t="shared" si="8"/>
        <v>115</v>
      </c>
    </row>
    <row r="62" spans="1:12" ht="14.25" customHeight="1">
      <c r="A62" s="121"/>
      <c r="B62" s="37" t="s">
        <v>172</v>
      </c>
      <c r="C62" s="13">
        <v>271</v>
      </c>
      <c r="D62" s="13">
        <v>340</v>
      </c>
      <c r="E62" s="13">
        <v>371</v>
      </c>
      <c r="F62" s="31">
        <f t="shared" si="9"/>
        <v>711</v>
      </c>
      <c r="G62" s="73"/>
      <c r="H62" s="37" t="s">
        <v>171</v>
      </c>
      <c r="I62" s="13">
        <v>34</v>
      </c>
      <c r="J62" s="13">
        <v>52</v>
      </c>
      <c r="K62" s="13">
        <v>54</v>
      </c>
      <c r="L62" s="61">
        <f t="shared" si="8"/>
        <v>106</v>
      </c>
    </row>
    <row r="63" spans="1:12" ht="14.25" customHeight="1">
      <c r="A63" s="121"/>
      <c r="B63" s="37" t="s">
        <v>170</v>
      </c>
      <c r="C63" s="13">
        <v>64</v>
      </c>
      <c r="D63" s="13">
        <v>89</v>
      </c>
      <c r="E63" s="13">
        <v>91</v>
      </c>
      <c r="F63" s="31">
        <f t="shared" si="9"/>
        <v>180</v>
      </c>
      <c r="G63" s="73"/>
      <c r="H63" s="37" t="s">
        <v>169</v>
      </c>
      <c r="I63" s="13">
        <v>28</v>
      </c>
      <c r="J63" s="13">
        <v>32</v>
      </c>
      <c r="K63" s="13">
        <v>30</v>
      </c>
      <c r="L63" s="61">
        <f t="shared" si="8"/>
        <v>62</v>
      </c>
    </row>
    <row r="64" spans="1:12" ht="14.25" customHeight="1">
      <c r="A64" s="121"/>
      <c r="B64" s="37" t="s">
        <v>168</v>
      </c>
      <c r="C64" s="13">
        <v>143</v>
      </c>
      <c r="D64" s="13">
        <v>187</v>
      </c>
      <c r="E64" s="13">
        <v>193</v>
      </c>
      <c r="F64" s="31">
        <f t="shared" si="9"/>
        <v>380</v>
      </c>
      <c r="G64" s="73"/>
      <c r="H64" s="37" t="s">
        <v>167</v>
      </c>
      <c r="I64" s="13">
        <v>49</v>
      </c>
      <c r="J64" s="13">
        <v>66</v>
      </c>
      <c r="K64" s="13">
        <v>63</v>
      </c>
      <c r="L64" s="61">
        <f t="shared" si="8"/>
        <v>129</v>
      </c>
    </row>
    <row r="65" spans="1:12" ht="14.25" customHeight="1">
      <c r="A65" s="121"/>
      <c r="B65" s="37" t="s">
        <v>166</v>
      </c>
      <c r="C65" s="13">
        <v>80</v>
      </c>
      <c r="D65" s="13">
        <v>107</v>
      </c>
      <c r="E65" s="13">
        <v>124</v>
      </c>
      <c r="F65" s="31">
        <f t="shared" si="9"/>
        <v>231</v>
      </c>
      <c r="G65" s="73"/>
      <c r="H65" s="37" t="s">
        <v>165</v>
      </c>
      <c r="I65" s="13">
        <v>71</v>
      </c>
      <c r="J65" s="13">
        <v>97</v>
      </c>
      <c r="K65" s="13">
        <v>92</v>
      </c>
      <c r="L65" s="61">
        <f t="shared" si="8"/>
        <v>189</v>
      </c>
    </row>
    <row r="66" spans="1:12" ht="14.25" customHeight="1">
      <c r="A66" s="121"/>
      <c r="B66" s="37" t="s">
        <v>164</v>
      </c>
      <c r="C66" s="13">
        <v>99</v>
      </c>
      <c r="D66" s="13">
        <v>128</v>
      </c>
      <c r="E66" s="13">
        <v>132</v>
      </c>
      <c r="F66" s="31">
        <f t="shared" si="9"/>
        <v>260</v>
      </c>
      <c r="G66" s="73"/>
      <c r="H66" s="26" t="s">
        <v>163</v>
      </c>
      <c r="I66" s="25">
        <f>SUM(I60:I65)</f>
        <v>273</v>
      </c>
      <c r="J66" s="25">
        <f>SUM(J60:J65)</f>
        <v>358</v>
      </c>
      <c r="K66" s="25">
        <f>SUM(K60:K65)</f>
        <v>359</v>
      </c>
      <c r="L66" s="60">
        <f>SUM(L60:L65)</f>
        <v>717</v>
      </c>
    </row>
    <row r="67" spans="1:12" ht="14.25" customHeight="1">
      <c r="A67" s="121"/>
      <c r="B67" s="37" t="s">
        <v>162</v>
      </c>
      <c r="C67" s="13">
        <v>293</v>
      </c>
      <c r="D67" s="13">
        <v>408</v>
      </c>
      <c r="E67" s="13">
        <v>404</v>
      </c>
      <c r="F67" s="31">
        <f t="shared" si="9"/>
        <v>812</v>
      </c>
      <c r="G67" s="145" t="s">
        <v>161</v>
      </c>
      <c r="H67" s="140"/>
      <c r="I67" s="55">
        <f>SUM(C69+C82+C93+C110+C114+I66)</f>
        <v>5925</v>
      </c>
      <c r="J67" s="55">
        <f>SUM(D69+D82+D93+D110+D114+J66)</f>
        <v>7446</v>
      </c>
      <c r="K67" s="55">
        <f>SUM(E69+E82+E93+E110+E114+K66)</f>
        <v>7802</v>
      </c>
      <c r="L67" s="54">
        <f>SUM(F69+F82+F93+F110+F114+L66)</f>
        <v>15248</v>
      </c>
    </row>
    <row r="68" spans="1:12" ht="14.25" customHeight="1">
      <c r="A68" s="121"/>
      <c r="B68" s="37" t="s">
        <v>160</v>
      </c>
      <c r="C68" s="13">
        <v>87</v>
      </c>
      <c r="D68" s="13">
        <v>112</v>
      </c>
      <c r="E68" s="13">
        <v>116</v>
      </c>
      <c r="F68" s="31">
        <f t="shared" si="9"/>
        <v>228</v>
      </c>
      <c r="G68" s="73"/>
      <c r="H68" s="122"/>
      <c r="I68" s="13"/>
      <c r="J68" s="13"/>
      <c r="K68" s="13"/>
      <c r="L68" s="52"/>
    </row>
    <row r="69" spans="1:12" ht="14.25" customHeight="1">
      <c r="A69" s="121"/>
      <c r="B69" s="26" t="s">
        <v>159</v>
      </c>
      <c r="C69" s="25">
        <f>SUM(C61:C68)</f>
        <v>1351</v>
      </c>
      <c r="D69" s="25">
        <f>SUM(D61:D68)</f>
        <v>1790</v>
      </c>
      <c r="E69" s="25">
        <f>SUM(E61:E68)</f>
        <v>1849</v>
      </c>
      <c r="F69" s="24">
        <f>SUM(F61:F68)</f>
        <v>3639</v>
      </c>
      <c r="G69" s="73"/>
      <c r="H69" s="13"/>
      <c r="I69" s="13"/>
      <c r="J69" s="13"/>
      <c r="K69" s="13"/>
      <c r="L69" s="70"/>
    </row>
    <row r="70" spans="1:12" ht="14.25" customHeight="1">
      <c r="A70" s="121" t="s">
        <v>158</v>
      </c>
      <c r="B70" s="37" t="s">
        <v>157</v>
      </c>
      <c r="C70" s="13">
        <v>40</v>
      </c>
      <c r="D70" s="13">
        <v>51</v>
      </c>
      <c r="E70" s="13">
        <v>46</v>
      </c>
      <c r="F70" s="31">
        <f t="shared" ref="F70:F81" si="10">SUM(D70:E70)</f>
        <v>97</v>
      </c>
      <c r="G70" s="73"/>
      <c r="H70" s="13"/>
      <c r="I70" s="13"/>
      <c r="J70" s="13"/>
      <c r="K70" s="13"/>
      <c r="L70" s="70"/>
    </row>
    <row r="71" spans="1:12" ht="14.25" customHeight="1">
      <c r="A71" s="121"/>
      <c r="B71" s="37" t="s">
        <v>156</v>
      </c>
      <c r="C71" s="13">
        <v>213</v>
      </c>
      <c r="D71" s="13">
        <v>252</v>
      </c>
      <c r="E71" s="13">
        <v>266</v>
      </c>
      <c r="F71" s="31">
        <f t="shared" si="10"/>
        <v>518</v>
      </c>
      <c r="G71" s="57"/>
      <c r="H71" s="13"/>
      <c r="I71" s="13"/>
      <c r="J71" s="13"/>
      <c r="K71" s="13"/>
      <c r="L71" s="70"/>
    </row>
    <row r="72" spans="1:12" ht="14.25" customHeight="1">
      <c r="A72" s="121"/>
      <c r="B72" s="37" t="s">
        <v>155</v>
      </c>
      <c r="C72" s="13">
        <v>136</v>
      </c>
      <c r="D72" s="13">
        <v>157</v>
      </c>
      <c r="E72" s="13">
        <v>174</v>
      </c>
      <c r="F72" s="31">
        <f t="shared" si="10"/>
        <v>331</v>
      </c>
      <c r="G72" s="57"/>
      <c r="H72" s="13"/>
      <c r="I72" s="13"/>
      <c r="J72" s="13"/>
      <c r="K72" s="13"/>
      <c r="L72" s="70"/>
    </row>
    <row r="73" spans="1:12" ht="14.25" customHeight="1">
      <c r="A73" s="121"/>
      <c r="B73" s="37" t="s">
        <v>154</v>
      </c>
      <c r="C73" s="13">
        <v>63</v>
      </c>
      <c r="D73" s="13">
        <v>73</v>
      </c>
      <c r="E73" s="13">
        <v>75</v>
      </c>
      <c r="F73" s="31">
        <f t="shared" si="10"/>
        <v>148</v>
      </c>
      <c r="G73" s="57"/>
      <c r="H73" s="13"/>
      <c r="I73" s="13"/>
      <c r="J73" s="13"/>
      <c r="K73" s="13"/>
      <c r="L73" s="70"/>
    </row>
    <row r="74" spans="1:12" ht="14.25" customHeight="1">
      <c r="A74" s="121"/>
      <c r="B74" s="37" t="s">
        <v>153</v>
      </c>
      <c r="C74" s="13">
        <v>83</v>
      </c>
      <c r="D74" s="13">
        <v>76</v>
      </c>
      <c r="E74" s="13">
        <v>97</v>
      </c>
      <c r="F74" s="31">
        <f t="shared" si="10"/>
        <v>173</v>
      </c>
      <c r="G74" s="57"/>
      <c r="H74" s="13"/>
      <c r="I74" s="13"/>
      <c r="J74" s="13"/>
      <c r="K74" s="13"/>
      <c r="L74" s="70"/>
    </row>
    <row r="75" spans="1:12" ht="14.25" customHeight="1">
      <c r="A75" s="121"/>
      <c r="B75" s="37" t="s">
        <v>152</v>
      </c>
      <c r="C75" s="13">
        <v>367</v>
      </c>
      <c r="D75" s="13">
        <v>451</v>
      </c>
      <c r="E75" s="13">
        <v>469</v>
      </c>
      <c r="F75" s="31">
        <f t="shared" si="10"/>
        <v>920</v>
      </c>
      <c r="G75" s="57"/>
      <c r="H75" s="13"/>
      <c r="I75" s="13"/>
      <c r="J75" s="13"/>
      <c r="K75" s="13"/>
      <c r="L75" s="70"/>
    </row>
    <row r="76" spans="1:12" ht="14.25" customHeight="1">
      <c r="A76" s="121"/>
      <c r="B76" s="37" t="s">
        <v>151</v>
      </c>
      <c r="C76" s="13">
        <v>166</v>
      </c>
      <c r="D76" s="13">
        <v>209</v>
      </c>
      <c r="E76" s="13">
        <v>231</v>
      </c>
      <c r="F76" s="31">
        <f t="shared" si="10"/>
        <v>440</v>
      </c>
      <c r="G76" s="57"/>
      <c r="H76" s="13"/>
      <c r="I76" s="13"/>
      <c r="J76" s="13"/>
      <c r="K76" s="13"/>
      <c r="L76" s="70"/>
    </row>
    <row r="77" spans="1:12" ht="14.25" customHeight="1">
      <c r="A77" s="121"/>
      <c r="B77" s="37" t="s">
        <v>150</v>
      </c>
      <c r="C77" s="13">
        <v>66</v>
      </c>
      <c r="D77" s="13">
        <v>73</v>
      </c>
      <c r="E77" s="13">
        <v>75</v>
      </c>
      <c r="F77" s="31">
        <f t="shared" si="10"/>
        <v>148</v>
      </c>
      <c r="G77" s="57"/>
      <c r="H77" s="13"/>
      <c r="I77" s="13"/>
      <c r="J77" s="13"/>
      <c r="K77" s="13"/>
      <c r="L77" s="70"/>
    </row>
    <row r="78" spans="1:12" ht="14.25" customHeight="1">
      <c r="A78" s="121"/>
      <c r="B78" s="37" t="s">
        <v>149</v>
      </c>
      <c r="C78" s="13">
        <v>52</v>
      </c>
      <c r="D78" s="13">
        <v>60</v>
      </c>
      <c r="E78" s="13">
        <v>58</v>
      </c>
      <c r="F78" s="31">
        <f t="shared" si="10"/>
        <v>118</v>
      </c>
      <c r="G78" s="57"/>
      <c r="H78" s="13"/>
      <c r="I78" s="13"/>
      <c r="J78" s="13"/>
      <c r="K78" s="13"/>
      <c r="L78" s="70"/>
    </row>
    <row r="79" spans="1:12" ht="14.25" customHeight="1">
      <c r="A79" s="121"/>
      <c r="B79" s="37" t="s">
        <v>148</v>
      </c>
      <c r="C79" s="13">
        <v>137</v>
      </c>
      <c r="D79" s="13">
        <v>174</v>
      </c>
      <c r="E79" s="13">
        <v>174</v>
      </c>
      <c r="F79" s="31">
        <f t="shared" si="10"/>
        <v>348</v>
      </c>
      <c r="G79" s="57"/>
      <c r="H79" s="13"/>
      <c r="I79" s="13"/>
      <c r="J79" s="13"/>
      <c r="K79" s="13"/>
      <c r="L79" s="70"/>
    </row>
    <row r="80" spans="1:12" ht="14.25" customHeight="1">
      <c r="A80" s="121"/>
      <c r="B80" s="37" t="s">
        <v>147</v>
      </c>
      <c r="C80" s="13">
        <v>152</v>
      </c>
      <c r="D80" s="13">
        <v>180</v>
      </c>
      <c r="E80" s="13">
        <v>154</v>
      </c>
      <c r="F80" s="31">
        <f t="shared" si="10"/>
        <v>334</v>
      </c>
      <c r="G80" s="57"/>
      <c r="H80" s="13"/>
      <c r="I80" s="13"/>
      <c r="J80" s="13"/>
      <c r="K80" s="13"/>
      <c r="L80" s="70"/>
    </row>
    <row r="81" spans="1:12" ht="14.25" customHeight="1">
      <c r="A81" s="121"/>
      <c r="B81" s="37" t="s">
        <v>146</v>
      </c>
      <c r="C81" s="13">
        <v>17</v>
      </c>
      <c r="D81" s="13">
        <v>28</v>
      </c>
      <c r="E81" s="13">
        <v>25</v>
      </c>
      <c r="F81" s="31">
        <f t="shared" si="10"/>
        <v>53</v>
      </c>
      <c r="G81" s="57"/>
      <c r="H81" s="13"/>
      <c r="I81" s="13"/>
      <c r="J81" s="13"/>
      <c r="K81" s="13"/>
      <c r="L81" s="70"/>
    </row>
    <row r="82" spans="1:12" ht="14.25" customHeight="1">
      <c r="A82" s="121"/>
      <c r="B82" s="26" t="s">
        <v>145</v>
      </c>
      <c r="C82" s="25">
        <f t="shared" ref="C82:E82" si="11">SUM(C70:C81)</f>
        <v>1492</v>
      </c>
      <c r="D82" s="25">
        <f t="shared" si="11"/>
        <v>1784</v>
      </c>
      <c r="E82" s="25">
        <f t="shared" si="11"/>
        <v>1844</v>
      </c>
      <c r="F82" s="25">
        <f>SUM(F70:F81)</f>
        <v>3628</v>
      </c>
      <c r="G82" s="57"/>
      <c r="H82" s="13"/>
      <c r="I82" s="13"/>
      <c r="J82" s="13"/>
      <c r="K82" s="13"/>
      <c r="L82" s="70"/>
    </row>
    <row r="83" spans="1:12" ht="14.25" customHeight="1">
      <c r="A83" s="121" t="s">
        <v>139</v>
      </c>
      <c r="B83" s="37" t="s">
        <v>144</v>
      </c>
      <c r="C83" s="13">
        <v>343</v>
      </c>
      <c r="D83" s="13">
        <v>394</v>
      </c>
      <c r="E83" s="13">
        <v>445</v>
      </c>
      <c r="F83" s="31">
        <f t="shared" ref="F83:F92" si="12">SUM(D83:E83)</f>
        <v>839</v>
      </c>
      <c r="G83" s="57"/>
      <c r="H83" s="13"/>
      <c r="I83" s="13"/>
      <c r="J83" s="13"/>
      <c r="K83" s="13"/>
      <c r="L83" s="70"/>
    </row>
    <row r="84" spans="1:12" ht="14.25" customHeight="1">
      <c r="A84" s="121"/>
      <c r="B84" s="37" t="s">
        <v>143</v>
      </c>
      <c r="C84" s="13">
        <v>312</v>
      </c>
      <c r="D84" s="13">
        <v>358</v>
      </c>
      <c r="E84" s="13">
        <v>398</v>
      </c>
      <c r="F84" s="31">
        <f t="shared" si="12"/>
        <v>756</v>
      </c>
      <c r="G84" s="57"/>
      <c r="H84" s="13"/>
      <c r="I84" s="13"/>
      <c r="J84" s="13"/>
      <c r="K84" s="13"/>
      <c r="L84" s="70"/>
    </row>
    <row r="85" spans="1:12" ht="14.25" customHeight="1">
      <c r="A85" s="121"/>
      <c r="B85" s="37" t="s">
        <v>142</v>
      </c>
      <c r="C85" s="13">
        <v>123</v>
      </c>
      <c r="D85" s="13">
        <v>127</v>
      </c>
      <c r="E85" s="13">
        <v>139</v>
      </c>
      <c r="F85" s="31">
        <f t="shared" si="12"/>
        <v>266</v>
      </c>
      <c r="G85" s="57"/>
      <c r="H85" s="13"/>
      <c r="I85" s="13"/>
      <c r="J85" s="13"/>
      <c r="K85" s="13"/>
      <c r="L85" s="70"/>
    </row>
    <row r="86" spans="1:12" ht="14.25" customHeight="1">
      <c r="A86" s="121"/>
      <c r="B86" s="37" t="s">
        <v>141</v>
      </c>
      <c r="C86" s="13">
        <v>87</v>
      </c>
      <c r="D86" s="13">
        <v>109</v>
      </c>
      <c r="E86" s="13">
        <v>118</v>
      </c>
      <c r="F86" s="31">
        <f t="shared" si="12"/>
        <v>227</v>
      </c>
      <c r="G86" s="57"/>
      <c r="H86" s="13"/>
      <c r="I86" s="13"/>
      <c r="J86" s="13"/>
      <c r="K86" s="13"/>
      <c r="L86" s="70"/>
    </row>
    <row r="87" spans="1:12" ht="14.25" customHeight="1">
      <c r="A87" s="121"/>
      <c r="B87" s="37" t="s">
        <v>140</v>
      </c>
      <c r="C87" s="13">
        <v>49</v>
      </c>
      <c r="D87" s="13">
        <v>62</v>
      </c>
      <c r="E87" s="13">
        <v>55</v>
      </c>
      <c r="F87" s="31">
        <f t="shared" si="12"/>
        <v>117</v>
      </c>
      <c r="G87" s="57"/>
      <c r="H87" s="13"/>
      <c r="I87" s="13"/>
      <c r="J87" s="13"/>
      <c r="K87" s="13"/>
      <c r="L87" s="70"/>
    </row>
    <row r="88" spans="1:12" ht="14.25" customHeight="1">
      <c r="A88" s="121"/>
      <c r="B88" s="37" t="s">
        <v>139</v>
      </c>
      <c r="C88" s="13">
        <v>140</v>
      </c>
      <c r="D88" s="13">
        <v>194</v>
      </c>
      <c r="E88" s="13">
        <v>212</v>
      </c>
      <c r="F88" s="31">
        <f t="shared" si="12"/>
        <v>406</v>
      </c>
      <c r="G88" s="57"/>
      <c r="H88" s="13"/>
      <c r="I88" s="13"/>
      <c r="J88" s="13"/>
      <c r="K88" s="13"/>
      <c r="L88" s="70"/>
    </row>
    <row r="89" spans="1:12" ht="14.25" customHeight="1">
      <c r="A89" s="121"/>
      <c r="B89" s="37" t="s">
        <v>138</v>
      </c>
      <c r="C89" s="13">
        <v>116</v>
      </c>
      <c r="D89" s="13">
        <v>142</v>
      </c>
      <c r="E89" s="13">
        <v>156</v>
      </c>
      <c r="F89" s="31">
        <f t="shared" si="12"/>
        <v>298</v>
      </c>
      <c r="G89" s="57"/>
      <c r="H89" s="122"/>
      <c r="I89" s="13"/>
      <c r="J89" s="13"/>
      <c r="K89" s="13"/>
      <c r="L89" s="70"/>
    </row>
    <row r="90" spans="1:12" ht="14.25" customHeight="1">
      <c r="A90" s="121"/>
      <c r="B90" s="37" t="s">
        <v>137</v>
      </c>
      <c r="C90" s="13">
        <v>105</v>
      </c>
      <c r="D90" s="13">
        <v>161</v>
      </c>
      <c r="E90" s="13">
        <v>152</v>
      </c>
      <c r="F90" s="31">
        <f t="shared" si="12"/>
        <v>313</v>
      </c>
      <c r="G90" s="57"/>
      <c r="H90" s="13"/>
      <c r="I90" s="13"/>
      <c r="J90" s="13"/>
      <c r="K90" s="13"/>
      <c r="L90" s="70"/>
    </row>
    <row r="91" spans="1:12" ht="14.25" customHeight="1">
      <c r="A91" s="121"/>
      <c r="B91" s="37" t="s">
        <v>136</v>
      </c>
      <c r="C91" s="13">
        <v>47</v>
      </c>
      <c r="D91" s="13">
        <v>63</v>
      </c>
      <c r="E91" s="13">
        <v>77</v>
      </c>
      <c r="F91" s="31">
        <f t="shared" si="12"/>
        <v>140</v>
      </c>
      <c r="G91" s="57"/>
      <c r="H91" s="13"/>
      <c r="I91" s="13"/>
      <c r="J91" s="13"/>
      <c r="K91" s="13"/>
      <c r="L91" s="70"/>
    </row>
    <row r="92" spans="1:12" ht="14.25" customHeight="1">
      <c r="A92" s="121"/>
      <c r="B92" s="37" t="s">
        <v>135</v>
      </c>
      <c r="C92" s="13">
        <v>222</v>
      </c>
      <c r="D92" s="13">
        <v>287</v>
      </c>
      <c r="E92" s="13">
        <v>324</v>
      </c>
      <c r="F92" s="31">
        <f t="shared" si="12"/>
        <v>611</v>
      </c>
      <c r="G92" s="57"/>
      <c r="H92" s="13"/>
      <c r="I92" s="13"/>
      <c r="J92" s="13"/>
      <c r="K92" s="13"/>
      <c r="L92" s="70"/>
    </row>
    <row r="93" spans="1:12" ht="14.25" customHeight="1">
      <c r="A93" s="121"/>
      <c r="B93" s="26" t="s">
        <v>134</v>
      </c>
      <c r="C93" s="25">
        <f>SUM(C83:C92)</f>
        <v>1544</v>
      </c>
      <c r="D93" s="25">
        <f>SUM(D83:D92)</f>
        <v>1897</v>
      </c>
      <c r="E93" s="25">
        <f>SUM(E83:E92)</f>
        <v>2076</v>
      </c>
      <c r="F93" s="24">
        <f>SUM(F83:F92)</f>
        <v>3973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41</v>
      </c>
      <c r="E94" s="13">
        <v>44</v>
      </c>
      <c r="F94" s="31">
        <f t="shared" ref="F94:F109" si="13">SUM(D94:E94)</f>
        <v>85</v>
      </c>
      <c r="G94" s="57"/>
      <c r="H94" s="13"/>
      <c r="I94" s="13"/>
      <c r="J94" s="13"/>
      <c r="K94" s="13"/>
      <c r="L94" s="70"/>
    </row>
    <row r="95" spans="1:12" ht="14.25" customHeight="1">
      <c r="A95" s="121"/>
      <c r="B95" s="37" t="s">
        <v>131</v>
      </c>
      <c r="C95" s="13">
        <v>43</v>
      </c>
      <c r="D95" s="13">
        <v>53</v>
      </c>
      <c r="E95" s="13">
        <v>47</v>
      </c>
      <c r="F95" s="31">
        <f t="shared" si="13"/>
        <v>100</v>
      </c>
      <c r="G95" s="57"/>
      <c r="H95" s="13"/>
      <c r="I95" s="13"/>
      <c r="J95" s="13"/>
      <c r="K95" s="13"/>
      <c r="L95" s="70"/>
    </row>
    <row r="96" spans="1:12" ht="14.25" customHeight="1">
      <c r="A96" s="121"/>
      <c r="B96" s="37" t="s">
        <v>130</v>
      </c>
      <c r="C96" s="13">
        <v>22</v>
      </c>
      <c r="D96" s="13">
        <v>28</v>
      </c>
      <c r="E96" s="13">
        <v>36</v>
      </c>
      <c r="F96" s="31">
        <f t="shared" si="13"/>
        <v>64</v>
      </c>
      <c r="G96" s="57"/>
      <c r="H96" s="13"/>
      <c r="I96" s="13"/>
      <c r="J96" s="13"/>
      <c r="K96" s="13"/>
      <c r="L96" s="70"/>
    </row>
    <row r="97" spans="1:12" ht="14.25" customHeight="1">
      <c r="A97" s="121"/>
      <c r="B97" s="37" t="s">
        <v>129</v>
      </c>
      <c r="C97" s="13">
        <v>43</v>
      </c>
      <c r="D97" s="13">
        <v>47</v>
      </c>
      <c r="E97" s="13">
        <v>49</v>
      </c>
      <c r="F97" s="31">
        <f t="shared" si="13"/>
        <v>96</v>
      </c>
      <c r="G97" s="57"/>
      <c r="H97" s="13"/>
      <c r="I97" s="13"/>
      <c r="J97" s="13"/>
      <c r="K97" s="13"/>
      <c r="L97" s="70"/>
    </row>
    <row r="98" spans="1:12" ht="14.25" customHeight="1">
      <c r="A98" s="121"/>
      <c r="B98" s="37" t="s">
        <v>128</v>
      </c>
      <c r="C98" s="13">
        <v>115</v>
      </c>
      <c r="D98" s="13">
        <v>144</v>
      </c>
      <c r="E98" s="13">
        <v>155</v>
      </c>
      <c r="F98" s="31">
        <f t="shared" si="13"/>
        <v>299</v>
      </c>
      <c r="G98" s="57"/>
      <c r="H98" s="13"/>
      <c r="I98" s="13"/>
      <c r="J98" s="13"/>
      <c r="K98" s="13"/>
      <c r="L98" s="70"/>
    </row>
    <row r="99" spans="1:12" ht="14.25" customHeight="1">
      <c r="A99" s="121"/>
      <c r="B99" s="37" t="s">
        <v>127</v>
      </c>
      <c r="C99" s="13">
        <v>19</v>
      </c>
      <c r="D99" s="13">
        <v>25</v>
      </c>
      <c r="E99" s="13">
        <v>24</v>
      </c>
      <c r="F99" s="31">
        <f t="shared" si="13"/>
        <v>49</v>
      </c>
      <c r="G99" s="57"/>
      <c r="H99" s="13"/>
      <c r="I99" s="13"/>
      <c r="J99" s="13"/>
      <c r="K99" s="13"/>
      <c r="L99" s="70"/>
    </row>
    <row r="100" spans="1:12" ht="14.25" customHeight="1">
      <c r="A100" s="121"/>
      <c r="B100" s="37" t="s">
        <v>126</v>
      </c>
      <c r="C100" s="13">
        <v>51</v>
      </c>
      <c r="D100" s="13">
        <v>68</v>
      </c>
      <c r="E100" s="13">
        <v>65</v>
      </c>
      <c r="F100" s="31">
        <f t="shared" si="13"/>
        <v>133</v>
      </c>
      <c r="G100" s="57"/>
      <c r="H100" s="13"/>
      <c r="I100" s="13"/>
      <c r="J100" s="13"/>
      <c r="K100" s="13"/>
      <c r="L100" s="70"/>
    </row>
    <row r="101" spans="1:12" ht="14.25" customHeight="1">
      <c r="A101" s="121"/>
      <c r="B101" s="37" t="s">
        <v>125</v>
      </c>
      <c r="C101" s="13">
        <v>104</v>
      </c>
      <c r="D101" s="13">
        <v>115</v>
      </c>
      <c r="E101" s="13">
        <v>137</v>
      </c>
      <c r="F101" s="31">
        <f t="shared" si="13"/>
        <v>252</v>
      </c>
      <c r="G101" s="57"/>
      <c r="H101" s="13"/>
      <c r="I101" s="13"/>
      <c r="J101" s="13"/>
      <c r="K101" s="13"/>
      <c r="L101" s="70"/>
    </row>
    <row r="102" spans="1:12" ht="14.25" customHeight="1">
      <c r="A102" s="121"/>
      <c r="B102" s="37" t="s">
        <v>124</v>
      </c>
      <c r="C102" s="13">
        <v>149</v>
      </c>
      <c r="D102" s="13">
        <v>182</v>
      </c>
      <c r="E102" s="13">
        <v>188</v>
      </c>
      <c r="F102" s="31">
        <f t="shared" si="13"/>
        <v>370</v>
      </c>
      <c r="G102" s="57"/>
      <c r="H102" s="13"/>
      <c r="I102" s="13"/>
      <c r="J102" s="13"/>
      <c r="K102" s="13"/>
      <c r="L102" s="70"/>
    </row>
    <row r="103" spans="1:12" ht="14.25" customHeight="1">
      <c r="A103" s="121"/>
      <c r="B103" s="37" t="s">
        <v>123</v>
      </c>
      <c r="C103" s="13">
        <v>138</v>
      </c>
      <c r="D103" s="13">
        <v>195</v>
      </c>
      <c r="E103" s="13">
        <v>184</v>
      </c>
      <c r="F103" s="31">
        <f t="shared" si="13"/>
        <v>379</v>
      </c>
      <c r="G103" s="57"/>
      <c r="H103" s="13"/>
      <c r="I103" s="13"/>
      <c r="J103" s="13"/>
      <c r="K103" s="13"/>
      <c r="L103" s="70"/>
    </row>
    <row r="104" spans="1:12" ht="14.25" customHeight="1">
      <c r="A104" s="121"/>
      <c r="B104" s="37" t="s">
        <v>122</v>
      </c>
      <c r="C104" s="13">
        <v>67</v>
      </c>
      <c r="D104" s="13">
        <v>66</v>
      </c>
      <c r="E104" s="13">
        <v>68</v>
      </c>
      <c r="F104" s="31">
        <f t="shared" si="13"/>
        <v>134</v>
      </c>
      <c r="G104" s="57"/>
      <c r="H104" s="13"/>
      <c r="I104" s="13"/>
      <c r="J104" s="13"/>
      <c r="K104" s="13"/>
      <c r="L104" s="70"/>
    </row>
    <row r="105" spans="1:12" ht="14.25" customHeight="1">
      <c r="A105" s="121"/>
      <c r="B105" s="37" t="s">
        <v>121</v>
      </c>
      <c r="C105" s="13">
        <v>45</v>
      </c>
      <c r="D105" s="13">
        <v>63</v>
      </c>
      <c r="E105" s="13">
        <v>67</v>
      </c>
      <c r="F105" s="31">
        <f t="shared" si="13"/>
        <v>130</v>
      </c>
      <c r="G105" s="57"/>
      <c r="H105" s="13"/>
      <c r="I105" s="13"/>
      <c r="J105" s="13"/>
      <c r="K105" s="13"/>
      <c r="L105" s="70"/>
    </row>
    <row r="106" spans="1:12" ht="14.25" customHeight="1">
      <c r="A106" s="121"/>
      <c r="B106" s="37" t="s">
        <v>120</v>
      </c>
      <c r="C106" s="13">
        <v>29</v>
      </c>
      <c r="D106" s="13">
        <v>47</v>
      </c>
      <c r="E106" s="13">
        <v>56</v>
      </c>
      <c r="F106" s="31">
        <f t="shared" si="13"/>
        <v>103</v>
      </c>
      <c r="G106" s="57"/>
      <c r="H106" s="13"/>
      <c r="I106" s="13"/>
      <c r="J106" s="13"/>
      <c r="K106" s="13"/>
      <c r="L106" s="70"/>
    </row>
    <row r="107" spans="1:12" ht="14.25" customHeight="1">
      <c r="A107" s="121"/>
      <c r="B107" s="37" t="s">
        <v>119</v>
      </c>
      <c r="C107" s="13">
        <v>84</v>
      </c>
      <c r="D107" s="13">
        <v>111</v>
      </c>
      <c r="E107" s="13">
        <v>119</v>
      </c>
      <c r="F107" s="31">
        <f t="shared" si="13"/>
        <v>230</v>
      </c>
      <c r="G107" s="57"/>
      <c r="H107" s="13"/>
      <c r="I107" s="13"/>
      <c r="J107" s="13"/>
      <c r="K107" s="13"/>
      <c r="L107" s="70"/>
    </row>
    <row r="108" spans="1:12" ht="14.25" customHeight="1">
      <c r="A108" s="121"/>
      <c r="B108" s="37" t="s">
        <v>118</v>
      </c>
      <c r="C108" s="13">
        <v>79</v>
      </c>
      <c r="D108" s="13">
        <v>91</v>
      </c>
      <c r="E108" s="13">
        <v>109</v>
      </c>
      <c r="F108" s="31">
        <f t="shared" si="13"/>
        <v>200</v>
      </c>
      <c r="G108" s="57"/>
      <c r="H108" s="13"/>
      <c r="I108" s="13"/>
      <c r="J108" s="13"/>
      <c r="K108" s="13"/>
      <c r="L108" s="70"/>
    </row>
    <row r="109" spans="1:12" ht="14.25" customHeight="1">
      <c r="A109" s="121"/>
      <c r="B109" s="37" t="s">
        <v>117</v>
      </c>
      <c r="C109" s="13">
        <v>77</v>
      </c>
      <c r="D109" s="13">
        <v>96</v>
      </c>
      <c r="E109" s="13">
        <v>98</v>
      </c>
      <c r="F109" s="31">
        <f t="shared" si="13"/>
        <v>194</v>
      </c>
      <c r="G109" s="57"/>
      <c r="H109" s="13"/>
      <c r="I109" s="13"/>
      <c r="J109" s="13"/>
      <c r="K109" s="13"/>
      <c r="L109" s="70"/>
    </row>
    <row r="110" spans="1:12" ht="14.25" customHeight="1">
      <c r="A110" s="121"/>
      <c r="B110" s="26" t="s">
        <v>116</v>
      </c>
      <c r="C110" s="25">
        <f>SUM(C94:C109)</f>
        <v>1098</v>
      </c>
      <c r="D110" s="25">
        <f>SUM(D94:D109)</f>
        <v>1372</v>
      </c>
      <c r="E110" s="25">
        <f>SUM(E94:E109)</f>
        <v>1446</v>
      </c>
      <c r="F110" s="24">
        <f>SUM(F94:F109)</f>
        <v>2818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51</v>
      </c>
      <c r="D111" s="13">
        <v>79</v>
      </c>
      <c r="E111" s="13">
        <v>73</v>
      </c>
      <c r="F111" s="31">
        <f>SUM(D111:E111)</f>
        <v>152</v>
      </c>
      <c r="G111" s="57"/>
      <c r="H111" s="13"/>
      <c r="I111" s="13"/>
      <c r="J111" s="13"/>
      <c r="K111" s="13"/>
      <c r="L111" s="70"/>
    </row>
    <row r="112" spans="1:12" ht="14.25" customHeight="1">
      <c r="A112" s="121"/>
      <c r="B112" s="37" t="s">
        <v>113</v>
      </c>
      <c r="C112" s="13">
        <v>75</v>
      </c>
      <c r="D112" s="13">
        <v>103</v>
      </c>
      <c r="E112" s="13">
        <v>92</v>
      </c>
      <c r="F112" s="31">
        <f>SUM(D112:E112)</f>
        <v>195</v>
      </c>
      <c r="G112" s="57"/>
      <c r="H112" s="13"/>
      <c r="I112" s="13"/>
      <c r="J112" s="13"/>
      <c r="K112" s="13"/>
      <c r="L112" s="70"/>
    </row>
    <row r="113" spans="1:12" ht="14.25" customHeight="1">
      <c r="A113" s="121"/>
      <c r="B113" s="37" t="s">
        <v>112</v>
      </c>
      <c r="C113" s="13">
        <v>41</v>
      </c>
      <c r="D113" s="13">
        <v>63</v>
      </c>
      <c r="E113" s="13">
        <v>63</v>
      </c>
      <c r="F113" s="31">
        <f>SUM(D113:E113)</f>
        <v>126</v>
      </c>
      <c r="G113" s="57"/>
      <c r="H113" s="13"/>
      <c r="I113" s="13"/>
      <c r="J113" s="13"/>
      <c r="K113" s="13"/>
      <c r="L113" s="70"/>
    </row>
    <row r="114" spans="1:12" ht="14.25" customHeight="1">
      <c r="A114" s="121"/>
      <c r="B114" s="26" t="s">
        <v>111</v>
      </c>
      <c r="C114" s="25">
        <f>SUM(C111:C113)</f>
        <v>167</v>
      </c>
      <c r="D114" s="25">
        <f>SUM(D111:D113)</f>
        <v>245</v>
      </c>
      <c r="E114" s="25">
        <f>SUM(E111:E113)</f>
        <v>228</v>
      </c>
      <c r="F114" s="24">
        <f>SUM(F111:F113)</f>
        <v>473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182</v>
      </c>
      <c r="J116" s="64">
        <v>243</v>
      </c>
      <c r="K116" s="64">
        <v>244</v>
      </c>
      <c r="L116" s="63">
        <f t="shared" ref="L116:L124" si="14">SUM(J116:K116)</f>
        <v>487</v>
      </c>
    </row>
    <row r="117" spans="1:12" ht="14.25" customHeight="1">
      <c r="A117" s="121" t="s">
        <v>107</v>
      </c>
      <c r="B117" s="37" t="s">
        <v>106</v>
      </c>
      <c r="C117" s="13">
        <v>174</v>
      </c>
      <c r="D117" s="13">
        <v>172</v>
      </c>
      <c r="E117" s="13">
        <v>196</v>
      </c>
      <c r="F117" s="31">
        <f t="shared" ref="F117:F138" si="15">SUM(D117:E117)</f>
        <v>368</v>
      </c>
      <c r="G117" s="57"/>
      <c r="H117" s="37" t="s">
        <v>105</v>
      </c>
      <c r="I117" s="13">
        <v>141</v>
      </c>
      <c r="J117" s="13">
        <v>173</v>
      </c>
      <c r="K117" s="13">
        <v>178</v>
      </c>
      <c r="L117" s="61">
        <f t="shared" si="14"/>
        <v>351</v>
      </c>
    </row>
    <row r="118" spans="1:12" ht="14.25" customHeight="1">
      <c r="A118" s="121"/>
      <c r="B118" s="37" t="s">
        <v>104</v>
      </c>
      <c r="C118" s="13">
        <v>281</v>
      </c>
      <c r="D118" s="13">
        <v>271</v>
      </c>
      <c r="E118" s="13">
        <v>242</v>
      </c>
      <c r="F118" s="31">
        <f t="shared" si="15"/>
        <v>513</v>
      </c>
      <c r="G118" s="57"/>
      <c r="H118" s="37" t="s">
        <v>103</v>
      </c>
      <c r="I118" s="13">
        <v>133</v>
      </c>
      <c r="J118" s="13">
        <v>200</v>
      </c>
      <c r="K118" s="13">
        <v>217</v>
      </c>
      <c r="L118" s="61">
        <f t="shared" si="14"/>
        <v>417</v>
      </c>
    </row>
    <row r="119" spans="1:12" ht="14.25" customHeight="1">
      <c r="A119" s="121"/>
      <c r="B119" s="37" t="s">
        <v>102</v>
      </c>
      <c r="C119" s="13">
        <v>106</v>
      </c>
      <c r="D119" s="13">
        <v>104</v>
      </c>
      <c r="E119" s="13">
        <v>105</v>
      </c>
      <c r="F119" s="31">
        <f t="shared" si="15"/>
        <v>209</v>
      </c>
      <c r="G119" s="57"/>
      <c r="H119" s="37" t="s">
        <v>101</v>
      </c>
      <c r="I119" s="13">
        <v>50</v>
      </c>
      <c r="J119" s="13">
        <v>51</v>
      </c>
      <c r="K119" s="13">
        <v>64</v>
      </c>
      <c r="L119" s="61">
        <f t="shared" si="14"/>
        <v>115</v>
      </c>
    </row>
    <row r="120" spans="1:12" ht="14.25" customHeight="1">
      <c r="A120" s="121"/>
      <c r="B120" s="37" t="s">
        <v>100</v>
      </c>
      <c r="C120" s="13">
        <v>107</v>
      </c>
      <c r="D120" s="13">
        <v>95</v>
      </c>
      <c r="E120" s="13">
        <v>123</v>
      </c>
      <c r="F120" s="31">
        <f t="shared" si="15"/>
        <v>218</v>
      </c>
      <c r="G120" s="57"/>
      <c r="H120" s="37" t="s">
        <v>99</v>
      </c>
      <c r="I120" s="13">
        <v>142</v>
      </c>
      <c r="J120" s="13">
        <v>158</v>
      </c>
      <c r="K120" s="13">
        <v>177</v>
      </c>
      <c r="L120" s="61">
        <f t="shared" si="14"/>
        <v>335</v>
      </c>
    </row>
    <row r="121" spans="1:12" ht="14.25" customHeight="1">
      <c r="A121" s="121"/>
      <c r="B121" s="37" t="s">
        <v>98</v>
      </c>
      <c r="C121" s="13">
        <v>68</v>
      </c>
      <c r="D121" s="13">
        <v>62</v>
      </c>
      <c r="E121" s="13">
        <v>68</v>
      </c>
      <c r="F121" s="31">
        <f t="shared" si="15"/>
        <v>130</v>
      </c>
      <c r="G121" s="57"/>
      <c r="H121" s="37" t="s">
        <v>97</v>
      </c>
      <c r="I121" s="13">
        <v>140</v>
      </c>
      <c r="J121" s="13">
        <v>170</v>
      </c>
      <c r="K121" s="62">
        <v>169</v>
      </c>
      <c r="L121" s="61">
        <f t="shared" si="14"/>
        <v>339</v>
      </c>
    </row>
    <row r="122" spans="1:12" ht="14.25" customHeight="1">
      <c r="A122" s="121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5"/>
        <v>58</v>
      </c>
      <c r="G122" s="57"/>
      <c r="H122" s="37" t="s">
        <v>95</v>
      </c>
      <c r="I122" s="13">
        <v>183</v>
      </c>
      <c r="J122" s="13">
        <v>206</v>
      </c>
      <c r="K122" s="13">
        <v>218</v>
      </c>
      <c r="L122" s="61">
        <f t="shared" si="14"/>
        <v>424</v>
      </c>
    </row>
    <row r="123" spans="1:12" ht="14.25" customHeight="1">
      <c r="A123" s="121"/>
      <c r="B123" s="37" t="s">
        <v>94</v>
      </c>
      <c r="C123" s="13">
        <v>61</v>
      </c>
      <c r="D123" s="13">
        <v>63</v>
      </c>
      <c r="E123" s="13">
        <v>69</v>
      </c>
      <c r="F123" s="31">
        <f t="shared" si="15"/>
        <v>132</v>
      </c>
      <c r="G123" s="57"/>
      <c r="H123" s="37" t="s">
        <v>93</v>
      </c>
      <c r="I123" s="13">
        <v>45</v>
      </c>
      <c r="J123" s="13">
        <v>56</v>
      </c>
      <c r="K123" s="13">
        <v>58</v>
      </c>
      <c r="L123" s="61">
        <f t="shared" si="14"/>
        <v>114</v>
      </c>
    </row>
    <row r="124" spans="1:12" ht="14.25" customHeight="1">
      <c r="A124" s="121"/>
      <c r="B124" s="37" t="s">
        <v>92</v>
      </c>
      <c r="C124" s="13">
        <v>146</v>
      </c>
      <c r="D124" s="13">
        <v>144</v>
      </c>
      <c r="E124" s="13">
        <v>167</v>
      </c>
      <c r="F124" s="31">
        <f t="shared" si="15"/>
        <v>311</v>
      </c>
      <c r="G124" s="57"/>
      <c r="H124" s="37" t="s">
        <v>91</v>
      </c>
      <c r="I124" s="13">
        <v>223</v>
      </c>
      <c r="J124" s="13">
        <v>232</v>
      </c>
      <c r="K124" s="13">
        <v>267</v>
      </c>
      <c r="L124" s="61">
        <f t="shared" si="14"/>
        <v>499</v>
      </c>
    </row>
    <row r="125" spans="1:12" ht="14.25" customHeight="1">
      <c r="A125" s="121"/>
      <c r="B125" s="37" t="s">
        <v>90</v>
      </c>
      <c r="C125" s="13">
        <v>48</v>
      </c>
      <c r="D125" s="13">
        <v>33</v>
      </c>
      <c r="E125" s="13">
        <v>50</v>
      </c>
      <c r="F125" s="31">
        <f t="shared" si="15"/>
        <v>83</v>
      </c>
      <c r="G125" s="57"/>
      <c r="H125" s="26" t="s">
        <v>89</v>
      </c>
      <c r="I125" s="25">
        <f>SUM(I116:I124)</f>
        <v>1239</v>
      </c>
      <c r="J125" s="25">
        <f>SUM(J116:J124)</f>
        <v>1489</v>
      </c>
      <c r="K125" s="25">
        <f>SUM(K116:K124)</f>
        <v>1592</v>
      </c>
      <c r="L125" s="60">
        <f>SUM(L116:L124)</f>
        <v>3081</v>
      </c>
    </row>
    <row r="126" spans="1:12" ht="14.25" customHeight="1">
      <c r="A126" s="121"/>
      <c r="B126" s="37" t="s">
        <v>88</v>
      </c>
      <c r="C126" s="13">
        <v>70</v>
      </c>
      <c r="D126" s="13">
        <v>66</v>
      </c>
      <c r="E126" s="13">
        <v>80</v>
      </c>
      <c r="F126" s="31">
        <f t="shared" si="15"/>
        <v>146</v>
      </c>
      <c r="G126" s="57" t="s">
        <v>87</v>
      </c>
      <c r="H126" s="37" t="s">
        <v>86</v>
      </c>
      <c r="I126" s="13">
        <v>33</v>
      </c>
      <c r="J126" s="13">
        <v>51</v>
      </c>
      <c r="K126" s="13">
        <v>37</v>
      </c>
      <c r="L126" s="58">
        <f t="shared" ref="L126:L139" si="16">SUM(J126:K126)</f>
        <v>88</v>
      </c>
    </row>
    <row r="127" spans="1:12" ht="14.25" customHeight="1">
      <c r="A127" s="121"/>
      <c r="B127" s="37" t="s">
        <v>85</v>
      </c>
      <c r="C127" s="13">
        <v>38</v>
      </c>
      <c r="D127" s="13">
        <v>45</v>
      </c>
      <c r="E127" s="13">
        <v>37</v>
      </c>
      <c r="F127" s="31">
        <f t="shared" si="15"/>
        <v>82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6"/>
        <v>19</v>
      </c>
    </row>
    <row r="128" spans="1:12" ht="14.25" customHeight="1">
      <c r="A128" s="121"/>
      <c r="B128" s="37" t="s">
        <v>83</v>
      </c>
      <c r="C128" s="13">
        <v>65</v>
      </c>
      <c r="D128" s="13">
        <v>59</v>
      </c>
      <c r="E128" s="13">
        <v>73</v>
      </c>
      <c r="F128" s="31">
        <f t="shared" si="15"/>
        <v>132</v>
      </c>
      <c r="G128" s="57"/>
      <c r="H128" s="59" t="s">
        <v>82</v>
      </c>
      <c r="I128" s="13">
        <v>43</v>
      </c>
      <c r="J128" s="13">
        <v>57</v>
      </c>
      <c r="K128" s="13">
        <v>71</v>
      </c>
      <c r="L128" s="58">
        <f t="shared" si="16"/>
        <v>128</v>
      </c>
    </row>
    <row r="129" spans="1:12" ht="14.25" customHeight="1">
      <c r="A129" s="121"/>
      <c r="B129" s="37" t="s">
        <v>81</v>
      </c>
      <c r="C129" s="13">
        <v>74</v>
      </c>
      <c r="D129" s="13">
        <v>66</v>
      </c>
      <c r="E129" s="13">
        <v>83</v>
      </c>
      <c r="F129" s="31">
        <f t="shared" si="15"/>
        <v>149</v>
      </c>
      <c r="G129" s="57"/>
      <c r="H129" s="59" t="s">
        <v>80</v>
      </c>
      <c r="I129" s="13">
        <v>20</v>
      </c>
      <c r="J129" s="13">
        <v>20</v>
      </c>
      <c r="K129" s="13">
        <v>16</v>
      </c>
      <c r="L129" s="58">
        <f t="shared" si="16"/>
        <v>36</v>
      </c>
    </row>
    <row r="130" spans="1:12" ht="14.25" customHeight="1">
      <c r="A130" s="121"/>
      <c r="B130" s="37" t="s">
        <v>79</v>
      </c>
      <c r="C130" s="13">
        <v>67</v>
      </c>
      <c r="D130" s="13">
        <v>61</v>
      </c>
      <c r="E130" s="13">
        <v>67</v>
      </c>
      <c r="F130" s="31">
        <f t="shared" si="15"/>
        <v>128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6"/>
        <v>11</v>
      </c>
    </row>
    <row r="131" spans="1:12" ht="14.25" customHeight="1">
      <c r="A131" s="121"/>
      <c r="B131" s="37" t="s">
        <v>77</v>
      </c>
      <c r="C131" s="13">
        <v>112</v>
      </c>
      <c r="D131" s="13">
        <v>110</v>
      </c>
      <c r="E131" s="13">
        <v>107</v>
      </c>
      <c r="F131" s="31">
        <f t="shared" si="15"/>
        <v>217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6"/>
        <v>26</v>
      </c>
    </row>
    <row r="132" spans="1:12" ht="14.25" customHeight="1">
      <c r="A132" s="121"/>
      <c r="B132" s="37" t="s">
        <v>75</v>
      </c>
      <c r="C132" s="13">
        <v>155</v>
      </c>
      <c r="D132" s="13">
        <v>151</v>
      </c>
      <c r="E132" s="13">
        <v>160</v>
      </c>
      <c r="F132" s="31">
        <f t="shared" si="15"/>
        <v>311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6"/>
        <v>44</v>
      </c>
    </row>
    <row r="133" spans="1:12" ht="14.25" customHeight="1">
      <c r="A133" s="121"/>
      <c r="B133" s="37" t="s">
        <v>73</v>
      </c>
      <c r="C133" s="13">
        <v>127</v>
      </c>
      <c r="D133" s="13">
        <v>121</v>
      </c>
      <c r="E133" s="13">
        <v>133</v>
      </c>
      <c r="F133" s="31">
        <f t="shared" si="15"/>
        <v>254</v>
      </c>
      <c r="G133" s="57"/>
      <c r="H133" s="59" t="s">
        <v>72</v>
      </c>
      <c r="I133" s="13">
        <v>18</v>
      </c>
      <c r="J133" s="13">
        <v>14</v>
      </c>
      <c r="K133" s="13">
        <v>15</v>
      </c>
      <c r="L133" s="58">
        <f t="shared" si="16"/>
        <v>29</v>
      </c>
    </row>
    <row r="134" spans="1:12" ht="14.25" customHeight="1">
      <c r="A134" s="121"/>
      <c r="B134" s="37" t="s">
        <v>71</v>
      </c>
      <c r="C134" s="13">
        <v>112</v>
      </c>
      <c r="D134" s="13">
        <v>114</v>
      </c>
      <c r="E134" s="13">
        <v>135</v>
      </c>
      <c r="F134" s="31">
        <f t="shared" si="15"/>
        <v>249</v>
      </c>
      <c r="G134" s="57"/>
      <c r="H134" s="59" t="s">
        <v>70</v>
      </c>
      <c r="I134" s="13">
        <v>17</v>
      </c>
      <c r="J134" s="13">
        <v>18</v>
      </c>
      <c r="K134" s="13">
        <v>21</v>
      </c>
      <c r="L134" s="58">
        <f t="shared" si="16"/>
        <v>39</v>
      </c>
    </row>
    <row r="135" spans="1:12" ht="14.25" customHeight="1">
      <c r="A135" s="121"/>
      <c r="B135" s="37" t="s">
        <v>69</v>
      </c>
      <c r="C135" s="13">
        <v>192</v>
      </c>
      <c r="D135" s="13">
        <v>207</v>
      </c>
      <c r="E135" s="13">
        <v>215</v>
      </c>
      <c r="F135" s="31">
        <f t="shared" si="15"/>
        <v>422</v>
      </c>
      <c r="G135" s="57"/>
      <c r="H135" s="59" t="s">
        <v>68</v>
      </c>
      <c r="I135" s="13">
        <v>24</v>
      </c>
      <c r="J135" s="13">
        <v>21</v>
      </c>
      <c r="K135" s="13">
        <v>25</v>
      </c>
      <c r="L135" s="58">
        <f t="shared" si="16"/>
        <v>46</v>
      </c>
    </row>
    <row r="136" spans="1:12" ht="14.25" customHeight="1">
      <c r="A136" s="121"/>
      <c r="B136" s="37" t="s">
        <v>67</v>
      </c>
      <c r="C136" s="13">
        <v>39</v>
      </c>
      <c r="D136" s="13">
        <v>43</v>
      </c>
      <c r="E136" s="13">
        <v>41</v>
      </c>
      <c r="F136" s="31">
        <f t="shared" si="15"/>
        <v>84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6"/>
        <v>20</v>
      </c>
    </row>
    <row r="137" spans="1:12" ht="14.25" customHeight="1">
      <c r="A137" s="121"/>
      <c r="B137" s="37" t="s">
        <v>65</v>
      </c>
      <c r="C137" s="13">
        <v>214</v>
      </c>
      <c r="D137" s="13">
        <v>170</v>
      </c>
      <c r="E137" s="13">
        <v>189</v>
      </c>
      <c r="F137" s="31">
        <f t="shared" si="15"/>
        <v>359</v>
      </c>
      <c r="G137" s="57"/>
      <c r="H137" s="59" t="s">
        <v>64</v>
      </c>
      <c r="I137" s="13">
        <v>26</v>
      </c>
      <c r="J137" s="13">
        <v>26</v>
      </c>
      <c r="K137" s="13">
        <v>31</v>
      </c>
      <c r="L137" s="58">
        <f t="shared" si="16"/>
        <v>57</v>
      </c>
    </row>
    <row r="138" spans="1:12" ht="14.25" customHeight="1">
      <c r="A138" s="121"/>
      <c r="B138" s="122" t="s">
        <v>63</v>
      </c>
      <c r="C138" s="13">
        <v>126</v>
      </c>
      <c r="D138" s="13">
        <v>177</v>
      </c>
      <c r="E138" s="13">
        <v>185</v>
      </c>
      <c r="F138" s="31">
        <f t="shared" si="15"/>
        <v>362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6"/>
        <v>40</v>
      </c>
    </row>
    <row r="139" spans="1:12" ht="14.25" customHeight="1">
      <c r="A139" s="121"/>
      <c r="B139" s="26" t="s">
        <v>61</v>
      </c>
      <c r="C139" s="25">
        <f>SUM(C117:C138)</f>
        <v>2408</v>
      </c>
      <c r="D139" s="25">
        <f>SUM(D117:D138)</f>
        <v>2358</v>
      </c>
      <c r="E139" s="25">
        <f>SUM(E117:E138)</f>
        <v>2559</v>
      </c>
      <c r="F139" s="24">
        <f>SUM(F117:F138)</f>
        <v>4917</v>
      </c>
      <c r="G139" s="57"/>
      <c r="H139" s="59" t="s">
        <v>60</v>
      </c>
      <c r="I139" s="13">
        <v>10</v>
      </c>
      <c r="J139" s="13">
        <v>11</v>
      </c>
      <c r="K139" s="13">
        <v>10</v>
      </c>
      <c r="L139" s="58">
        <f t="shared" si="16"/>
        <v>21</v>
      </c>
    </row>
    <row r="140" spans="1:12" ht="14.25" customHeight="1">
      <c r="A140" s="121" t="s">
        <v>59</v>
      </c>
      <c r="B140" s="37" t="s">
        <v>58</v>
      </c>
      <c r="C140" s="13">
        <v>137</v>
      </c>
      <c r="D140" s="13">
        <v>158</v>
      </c>
      <c r="E140" s="13">
        <v>182</v>
      </c>
      <c r="F140" s="31">
        <f t="shared" ref="F140:F156" si="17">SUM(D140:E140)</f>
        <v>340</v>
      </c>
      <c r="G140" s="57"/>
      <c r="H140" s="26" t="s">
        <v>57</v>
      </c>
      <c r="I140" s="25">
        <f>SUM(I126:I139)</f>
        <v>267</v>
      </c>
      <c r="J140" s="25">
        <f>SUM(J126:J139)</f>
        <v>296</v>
      </c>
      <c r="K140" s="25">
        <f>SUM(K126:K139)</f>
        <v>308</v>
      </c>
      <c r="L140" s="60">
        <f>SUM(L126:L139)</f>
        <v>604</v>
      </c>
    </row>
    <row r="141" spans="1:12" ht="14.25" customHeight="1">
      <c r="A141" s="121"/>
      <c r="B141" s="37" t="s">
        <v>56</v>
      </c>
      <c r="C141" s="13">
        <v>168</v>
      </c>
      <c r="D141" s="13">
        <v>206</v>
      </c>
      <c r="E141" s="13">
        <v>217</v>
      </c>
      <c r="F141" s="31">
        <f t="shared" si="17"/>
        <v>423</v>
      </c>
      <c r="G141" s="57" t="s">
        <v>55</v>
      </c>
      <c r="H141" s="59" t="s">
        <v>54</v>
      </c>
      <c r="I141" s="13">
        <v>52</v>
      </c>
      <c r="J141" s="13">
        <v>61</v>
      </c>
      <c r="K141" s="13">
        <v>59</v>
      </c>
      <c r="L141" s="58">
        <f>SUM(J141:K141)</f>
        <v>120</v>
      </c>
    </row>
    <row r="142" spans="1:12" ht="14.25" customHeight="1">
      <c r="A142" s="121"/>
      <c r="B142" s="37" t="s">
        <v>53</v>
      </c>
      <c r="C142" s="13">
        <v>156</v>
      </c>
      <c r="D142" s="13">
        <v>183</v>
      </c>
      <c r="E142" s="13">
        <v>193</v>
      </c>
      <c r="F142" s="31">
        <f t="shared" si="17"/>
        <v>376</v>
      </c>
      <c r="G142" s="57"/>
      <c r="H142" s="59" t="s">
        <v>52</v>
      </c>
      <c r="I142" s="13">
        <v>46</v>
      </c>
      <c r="J142" s="13">
        <v>52</v>
      </c>
      <c r="K142" s="13">
        <v>41</v>
      </c>
      <c r="L142" s="58">
        <f>SUM(J142:K142)</f>
        <v>93</v>
      </c>
    </row>
    <row r="143" spans="1:12" ht="14.25" customHeight="1">
      <c r="A143" s="121"/>
      <c r="B143" s="37" t="s">
        <v>51</v>
      </c>
      <c r="C143" s="13">
        <v>65</v>
      </c>
      <c r="D143" s="13">
        <v>72</v>
      </c>
      <c r="E143" s="13">
        <v>94</v>
      </c>
      <c r="F143" s="31">
        <f t="shared" si="17"/>
        <v>166</v>
      </c>
      <c r="G143" s="57"/>
      <c r="H143" s="59" t="s">
        <v>50</v>
      </c>
      <c r="I143" s="13">
        <v>51</v>
      </c>
      <c r="J143" s="13">
        <v>50</v>
      </c>
      <c r="K143" s="13">
        <v>47</v>
      </c>
      <c r="L143" s="58">
        <f>SUM(J143:K143)</f>
        <v>97</v>
      </c>
    </row>
    <row r="144" spans="1:12" ht="14.25" customHeight="1">
      <c r="A144" s="121"/>
      <c r="B144" s="37" t="s">
        <v>49</v>
      </c>
      <c r="C144" s="13">
        <v>32</v>
      </c>
      <c r="D144" s="13">
        <v>35</v>
      </c>
      <c r="E144" s="13">
        <v>33</v>
      </c>
      <c r="F144" s="31">
        <f t="shared" si="17"/>
        <v>68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3" ht="14.25" customHeight="1">
      <c r="A145" s="121"/>
      <c r="B145" s="37" t="s">
        <v>47</v>
      </c>
      <c r="C145" s="13">
        <v>132</v>
      </c>
      <c r="D145" s="13">
        <v>165</v>
      </c>
      <c r="E145" s="13">
        <v>192</v>
      </c>
      <c r="F145" s="31">
        <f t="shared" si="17"/>
        <v>357</v>
      </c>
      <c r="G145" s="57"/>
      <c r="H145" s="59" t="s">
        <v>46</v>
      </c>
      <c r="I145" s="13">
        <v>30</v>
      </c>
      <c r="J145" s="13">
        <v>36</v>
      </c>
      <c r="K145" s="13">
        <v>33</v>
      </c>
      <c r="L145" s="58">
        <f>SUM(J145:K145)</f>
        <v>69</v>
      </c>
    </row>
    <row r="146" spans="1:13" ht="14.25" customHeight="1">
      <c r="A146" s="121"/>
      <c r="B146" s="37" t="s">
        <v>45</v>
      </c>
      <c r="C146" s="13">
        <v>32</v>
      </c>
      <c r="D146" s="13">
        <v>43</v>
      </c>
      <c r="E146" s="13">
        <v>41</v>
      </c>
      <c r="F146" s="31">
        <f t="shared" si="17"/>
        <v>84</v>
      </c>
      <c r="G146" s="57"/>
      <c r="H146" s="26" t="s">
        <v>44</v>
      </c>
      <c r="I146" s="25">
        <f>SUM(I141:I145)</f>
        <v>213</v>
      </c>
      <c r="J146" s="25">
        <f>SUM(J141:J145)</f>
        <v>232</v>
      </c>
      <c r="K146" s="25">
        <f>SUM(K141:K145)</f>
        <v>216</v>
      </c>
      <c r="L146" s="56">
        <f>SUM(L141:L145)</f>
        <v>448</v>
      </c>
    </row>
    <row r="147" spans="1:13" ht="14.25" customHeight="1">
      <c r="A147" s="121"/>
      <c r="B147" s="37" t="s">
        <v>43</v>
      </c>
      <c r="C147" s="13">
        <v>39</v>
      </c>
      <c r="D147" s="13">
        <v>48</v>
      </c>
      <c r="E147" s="13">
        <v>56</v>
      </c>
      <c r="F147" s="31">
        <f t="shared" si="17"/>
        <v>104</v>
      </c>
      <c r="G147" s="129" t="s">
        <v>42</v>
      </c>
      <c r="H147" s="130"/>
      <c r="I147" s="55">
        <f>SUM(C139+C157+C164+C167+I125+I140+I146)</f>
        <v>6952</v>
      </c>
      <c r="J147" s="55">
        <f>SUM(D139+D157+D164+D167+J125+J140+J146)</f>
        <v>7789</v>
      </c>
      <c r="K147" s="55">
        <f>SUM(E139+E157+E164+E167+K125+K140+K146)</f>
        <v>8371</v>
      </c>
      <c r="L147" s="54">
        <f>SUM(F139+F157+F164+F167+L125+L140+L146)</f>
        <v>16160</v>
      </c>
    </row>
    <row r="148" spans="1:13" ht="14.25" customHeight="1">
      <c r="A148" s="121"/>
      <c r="B148" s="37" t="s">
        <v>41</v>
      </c>
      <c r="C148" s="13">
        <v>100</v>
      </c>
      <c r="D148" s="13">
        <v>126</v>
      </c>
      <c r="E148" s="13">
        <v>152</v>
      </c>
      <c r="F148" s="31">
        <f t="shared" si="17"/>
        <v>278</v>
      </c>
      <c r="G148" s="53"/>
      <c r="H148" s="122"/>
      <c r="I148" s="13"/>
      <c r="J148" s="13"/>
      <c r="K148" s="13"/>
      <c r="L148" s="52"/>
    </row>
    <row r="149" spans="1:13" ht="14.25" customHeight="1">
      <c r="A149" s="121"/>
      <c r="B149" s="37" t="s">
        <v>40</v>
      </c>
      <c r="C149" s="13">
        <v>62</v>
      </c>
      <c r="D149" s="13">
        <v>83</v>
      </c>
      <c r="E149" s="13">
        <v>96</v>
      </c>
      <c r="F149" s="31">
        <f t="shared" si="17"/>
        <v>179</v>
      </c>
      <c r="G149" s="146" t="s">
        <v>39</v>
      </c>
      <c r="H149" s="147"/>
      <c r="I149" s="150">
        <f>SUM(C30+I39+I67+I147)</f>
        <v>19347</v>
      </c>
      <c r="J149" s="150">
        <f>SUM(D30+J39+J67+J147)</f>
        <v>22915</v>
      </c>
      <c r="K149" s="150">
        <f>SUM(E30+K39+K67+K147)</f>
        <v>24530</v>
      </c>
      <c r="L149" s="152">
        <f>SUM(J149:K149)</f>
        <v>47445</v>
      </c>
    </row>
    <row r="150" spans="1:13" ht="14.25" customHeight="1">
      <c r="A150" s="121"/>
      <c r="B150" s="37" t="s">
        <v>38</v>
      </c>
      <c r="C150" s="13">
        <v>145</v>
      </c>
      <c r="D150" s="13">
        <v>168</v>
      </c>
      <c r="E150" s="13">
        <v>177</v>
      </c>
      <c r="F150" s="31">
        <f t="shared" si="17"/>
        <v>345</v>
      </c>
      <c r="G150" s="148"/>
      <c r="H150" s="149"/>
      <c r="I150" s="151"/>
      <c r="J150" s="151"/>
      <c r="K150" s="151"/>
      <c r="L150" s="153"/>
      <c r="M150" s="116"/>
    </row>
    <row r="151" spans="1:13" ht="14.25" customHeight="1">
      <c r="A151" s="121"/>
      <c r="B151" s="37" t="s">
        <v>37</v>
      </c>
      <c r="C151" s="13">
        <v>31</v>
      </c>
      <c r="D151" s="13">
        <v>35</v>
      </c>
      <c r="E151" s="13">
        <v>39</v>
      </c>
      <c r="F151" s="31">
        <f t="shared" si="17"/>
        <v>74</v>
      </c>
      <c r="G151" s="154" t="s">
        <v>36</v>
      </c>
      <c r="H151" s="155"/>
      <c r="I151" s="156">
        <f>I149-'H30.12月'!I149</f>
        <v>-44</v>
      </c>
      <c r="J151" s="156">
        <f>J149-'H30.12月'!J149</f>
        <v>-32</v>
      </c>
      <c r="K151" s="156">
        <f>K149-'H30.12月'!K149</f>
        <v>-75</v>
      </c>
      <c r="L151" s="156">
        <f>L149-'H30.12月'!L149</f>
        <v>-107</v>
      </c>
      <c r="M151" s="116"/>
    </row>
    <row r="152" spans="1:13" ht="14.25" customHeight="1">
      <c r="A152" s="121"/>
      <c r="B152" s="37" t="s">
        <v>35</v>
      </c>
      <c r="C152" s="13">
        <v>22</v>
      </c>
      <c r="D152" s="13">
        <v>25</v>
      </c>
      <c r="E152" s="13">
        <v>26</v>
      </c>
      <c r="F152" s="31">
        <f t="shared" si="17"/>
        <v>51</v>
      </c>
      <c r="G152" s="148"/>
      <c r="H152" s="149"/>
      <c r="I152" s="157"/>
      <c r="J152" s="157"/>
      <c r="K152" s="157"/>
      <c r="L152" s="157"/>
      <c r="M152" s="116"/>
    </row>
    <row r="153" spans="1:13" ht="14.25" customHeight="1">
      <c r="A153" s="121"/>
      <c r="B153" s="37" t="s">
        <v>34</v>
      </c>
      <c r="C153" s="13">
        <v>66</v>
      </c>
      <c r="D153" s="13">
        <v>97</v>
      </c>
      <c r="E153" s="13">
        <v>95</v>
      </c>
      <c r="F153" s="31">
        <f t="shared" si="17"/>
        <v>192</v>
      </c>
      <c r="G153" s="170" t="s">
        <v>33</v>
      </c>
      <c r="H153" s="171"/>
      <c r="I153" s="13"/>
      <c r="J153" s="13">
        <v>48</v>
      </c>
      <c r="K153" s="13">
        <v>51</v>
      </c>
      <c r="L153" s="70">
        <v>50</v>
      </c>
    </row>
    <row r="154" spans="1:13" ht="14.25" customHeight="1">
      <c r="A154" s="121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7"/>
        <v>120</v>
      </c>
      <c r="G154" s="172" t="s">
        <v>31</v>
      </c>
      <c r="H154" s="173"/>
      <c r="I154" s="50"/>
      <c r="J154" s="50">
        <v>39</v>
      </c>
      <c r="K154" s="50">
        <v>21</v>
      </c>
      <c r="L154" s="48">
        <f t="shared" ref="L154:L159" si="18">SUM(J154:K154)</f>
        <v>60</v>
      </c>
    </row>
    <row r="155" spans="1:13" ht="14.25" customHeight="1">
      <c r="A155" s="121"/>
      <c r="B155" s="37" t="s">
        <v>30</v>
      </c>
      <c r="C155" s="13">
        <v>248</v>
      </c>
      <c r="D155" s="13">
        <v>239</v>
      </c>
      <c r="E155" s="13">
        <v>288</v>
      </c>
      <c r="F155" s="31">
        <f t="shared" si="17"/>
        <v>527</v>
      </c>
      <c r="G155" s="172" t="s">
        <v>29</v>
      </c>
      <c r="H155" s="173"/>
      <c r="I155" s="50"/>
      <c r="J155" s="50">
        <v>48</v>
      </c>
      <c r="K155" s="50">
        <v>58</v>
      </c>
      <c r="L155" s="48">
        <f t="shared" si="18"/>
        <v>106</v>
      </c>
    </row>
    <row r="156" spans="1:13" ht="14.25" customHeight="1">
      <c r="A156" s="121"/>
      <c r="B156" s="37" t="s">
        <v>28</v>
      </c>
      <c r="C156" s="13">
        <v>40</v>
      </c>
      <c r="D156" s="13">
        <v>38</v>
      </c>
      <c r="E156" s="13">
        <v>42</v>
      </c>
      <c r="F156" s="31">
        <f t="shared" si="17"/>
        <v>80</v>
      </c>
      <c r="G156" s="172" t="s">
        <v>27</v>
      </c>
      <c r="H156" s="173"/>
      <c r="I156" s="50"/>
      <c r="J156" s="50">
        <v>14</v>
      </c>
      <c r="K156" s="50">
        <v>11</v>
      </c>
      <c r="L156" s="48">
        <f t="shared" si="18"/>
        <v>25</v>
      </c>
    </row>
    <row r="157" spans="1:13" ht="14.25" customHeight="1">
      <c r="A157" s="121"/>
      <c r="B157" s="26" t="s">
        <v>26</v>
      </c>
      <c r="C157" s="25">
        <f>SUM(C140:C156)</f>
        <v>1525</v>
      </c>
      <c r="D157" s="25">
        <f>SUM(D140:D156)</f>
        <v>1777</v>
      </c>
      <c r="E157" s="25">
        <f>SUM(E140:E156)</f>
        <v>1987</v>
      </c>
      <c r="F157" s="24">
        <f>SUM(F140:F156)</f>
        <v>3764</v>
      </c>
      <c r="G157" s="172" t="s">
        <v>25</v>
      </c>
      <c r="H157" s="173"/>
      <c r="I157" s="50"/>
      <c r="J157" s="50">
        <v>37</v>
      </c>
      <c r="K157" s="50">
        <v>42</v>
      </c>
      <c r="L157" s="48">
        <f t="shared" si="18"/>
        <v>79</v>
      </c>
    </row>
    <row r="158" spans="1:13" ht="14.25" customHeight="1">
      <c r="A158" s="121" t="s">
        <v>24</v>
      </c>
      <c r="B158" s="37" t="s">
        <v>23</v>
      </c>
      <c r="C158" s="13">
        <v>122</v>
      </c>
      <c r="D158" s="13">
        <v>164</v>
      </c>
      <c r="E158" s="13">
        <v>164</v>
      </c>
      <c r="F158" s="31">
        <f t="shared" ref="F158:F163" si="19">SUM(D158:E158)</f>
        <v>328</v>
      </c>
      <c r="G158" s="172" t="s">
        <v>22</v>
      </c>
      <c r="H158" s="173"/>
      <c r="I158" s="50"/>
      <c r="J158" s="50">
        <v>0</v>
      </c>
      <c r="K158" s="50">
        <v>0</v>
      </c>
      <c r="L158" s="48">
        <f t="shared" si="18"/>
        <v>0</v>
      </c>
    </row>
    <row r="159" spans="1:13" ht="14.25" customHeight="1">
      <c r="A159" s="121"/>
      <c r="B159" s="37" t="s">
        <v>21</v>
      </c>
      <c r="C159" s="13">
        <v>213</v>
      </c>
      <c r="D159" s="13">
        <v>258</v>
      </c>
      <c r="E159" s="13">
        <v>278</v>
      </c>
      <c r="F159" s="31">
        <f t="shared" si="19"/>
        <v>536</v>
      </c>
      <c r="G159" s="160" t="s">
        <v>20</v>
      </c>
      <c r="H159" s="161"/>
      <c r="I159" s="49"/>
      <c r="J159" s="49">
        <v>0</v>
      </c>
      <c r="K159" s="49">
        <v>7</v>
      </c>
      <c r="L159" s="48">
        <f t="shared" si="18"/>
        <v>7</v>
      </c>
    </row>
    <row r="160" spans="1:13" ht="14.25" customHeight="1">
      <c r="A160" s="121"/>
      <c r="B160" s="37" t="s">
        <v>19</v>
      </c>
      <c r="C160" s="13">
        <v>65</v>
      </c>
      <c r="D160" s="13">
        <v>86</v>
      </c>
      <c r="E160" s="13">
        <v>79</v>
      </c>
      <c r="F160" s="31">
        <f t="shared" si="19"/>
        <v>165</v>
      </c>
      <c r="G160" s="120" t="s">
        <v>18</v>
      </c>
      <c r="H160" s="46"/>
      <c r="I160" s="45"/>
      <c r="J160" s="44"/>
      <c r="K160" s="44"/>
      <c r="L160" s="43"/>
    </row>
    <row r="161" spans="1:12" ht="14.25" customHeight="1">
      <c r="A161" s="121"/>
      <c r="B161" s="37" t="s">
        <v>17</v>
      </c>
      <c r="C161" s="13">
        <v>51</v>
      </c>
      <c r="D161" s="13">
        <v>77</v>
      </c>
      <c r="E161" s="13">
        <v>84</v>
      </c>
      <c r="F161" s="31">
        <f t="shared" si="19"/>
        <v>161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21"/>
      <c r="B162" s="37" t="s">
        <v>15</v>
      </c>
      <c r="C162" s="13">
        <v>207</v>
      </c>
      <c r="D162" s="13">
        <v>280</v>
      </c>
      <c r="E162" s="13">
        <v>292</v>
      </c>
      <c r="F162" s="31">
        <f t="shared" si="19"/>
        <v>572</v>
      </c>
      <c r="G162" s="42" t="s">
        <v>14</v>
      </c>
      <c r="H162" s="41" t="s">
        <v>11</v>
      </c>
      <c r="I162" s="40">
        <f>SUM(L162/L149)</f>
        <v>0.40893666350511121</v>
      </c>
      <c r="J162" s="39">
        <v>8714</v>
      </c>
      <c r="K162" s="39">
        <v>10688</v>
      </c>
      <c r="L162" s="38">
        <f t="shared" ref="L162:L167" si="20">SUM(J162:K162)</f>
        <v>19402</v>
      </c>
    </row>
    <row r="163" spans="1:12" ht="14.25" customHeight="1">
      <c r="A163" s="121"/>
      <c r="B163" s="37" t="s">
        <v>13</v>
      </c>
      <c r="C163" s="13">
        <v>36</v>
      </c>
      <c r="D163" s="13">
        <v>49</v>
      </c>
      <c r="E163" s="13">
        <v>48</v>
      </c>
      <c r="F163" s="31">
        <f t="shared" si="19"/>
        <v>97</v>
      </c>
      <c r="G163" s="165" t="s">
        <v>12</v>
      </c>
      <c r="H163" s="36" t="s">
        <v>11</v>
      </c>
      <c r="I163" s="35">
        <f>SUM(L163/L149)</f>
        <v>0.3392349035725577</v>
      </c>
      <c r="J163" s="34">
        <v>7073</v>
      </c>
      <c r="K163" s="34">
        <v>9022</v>
      </c>
      <c r="L163" s="38">
        <f t="shared" si="20"/>
        <v>16095</v>
      </c>
    </row>
    <row r="164" spans="1:12" ht="14.25" customHeight="1">
      <c r="A164" s="121"/>
      <c r="B164" s="26" t="s">
        <v>10</v>
      </c>
      <c r="C164" s="25">
        <f>SUM(C158:C163)</f>
        <v>694</v>
      </c>
      <c r="D164" s="25">
        <f>SUM(D158:D163)</f>
        <v>914</v>
      </c>
      <c r="E164" s="25">
        <f>SUM(E158:E163)</f>
        <v>945</v>
      </c>
      <c r="F164" s="24">
        <f>SUM(F158:F163)</f>
        <v>1859</v>
      </c>
      <c r="G164" s="166"/>
      <c r="H164" s="30" t="s">
        <v>9</v>
      </c>
      <c r="I164" s="29">
        <f>L164/F30</f>
        <v>0.2873698354047699</v>
      </c>
      <c r="J164" s="28">
        <v>766</v>
      </c>
      <c r="K164" s="28">
        <v>945</v>
      </c>
      <c r="L164" s="27">
        <f>SUM(J164:K164)</f>
        <v>1711</v>
      </c>
    </row>
    <row r="165" spans="1:12" ht="14.25" customHeight="1">
      <c r="A165" s="121" t="s">
        <v>8</v>
      </c>
      <c r="B165" s="122" t="s">
        <v>7</v>
      </c>
      <c r="C165" s="13">
        <v>318</v>
      </c>
      <c r="D165" s="13">
        <v>359</v>
      </c>
      <c r="E165" s="13">
        <v>373</v>
      </c>
      <c r="F165" s="31">
        <f>SUM(D165:E165)</f>
        <v>732</v>
      </c>
      <c r="G165" s="166"/>
      <c r="H165" s="30" t="s">
        <v>6</v>
      </c>
      <c r="I165" s="29">
        <f>L165/L39</f>
        <v>0.37558266388971534</v>
      </c>
      <c r="J165" s="28">
        <v>1665</v>
      </c>
      <c r="K165" s="28">
        <v>2122</v>
      </c>
      <c r="L165" s="27">
        <f t="shared" si="20"/>
        <v>3787</v>
      </c>
    </row>
    <row r="166" spans="1:12" ht="14.25" customHeight="1">
      <c r="A166" s="121"/>
      <c r="B166" s="122" t="s">
        <v>5</v>
      </c>
      <c r="C166" s="13">
        <v>288</v>
      </c>
      <c r="D166" s="13">
        <v>364</v>
      </c>
      <c r="E166" s="13">
        <v>391</v>
      </c>
      <c r="F166" s="31">
        <f>SUM(D166:E166)</f>
        <v>755</v>
      </c>
      <c r="G166" s="166"/>
      <c r="H166" s="30" t="s">
        <v>4</v>
      </c>
      <c r="I166" s="29">
        <f>L166/L67</f>
        <v>0.30371196222455404</v>
      </c>
      <c r="J166" s="28">
        <v>2049</v>
      </c>
      <c r="K166" s="28">
        <v>2582</v>
      </c>
      <c r="L166" s="27">
        <f t="shared" si="20"/>
        <v>4631</v>
      </c>
    </row>
    <row r="167" spans="1:12" ht="14.25" customHeight="1">
      <c r="A167" s="121"/>
      <c r="B167" s="26" t="s">
        <v>3</v>
      </c>
      <c r="C167" s="25">
        <f>SUM(C165:C166)</f>
        <v>606</v>
      </c>
      <c r="D167" s="25">
        <f>SUM(D165:D166)</f>
        <v>723</v>
      </c>
      <c r="E167" s="25">
        <f>SUM(E165:E166)</f>
        <v>764</v>
      </c>
      <c r="F167" s="24">
        <f>SUM(F165:F166)</f>
        <v>1487</v>
      </c>
      <c r="G167" s="167"/>
      <c r="H167" s="23" t="s">
        <v>2</v>
      </c>
      <c r="I167" s="22">
        <f>L167/L147</f>
        <v>0.36918316831683168</v>
      </c>
      <c r="J167" s="21">
        <v>2593</v>
      </c>
      <c r="K167" s="21">
        <v>3373</v>
      </c>
      <c r="L167" s="20">
        <f t="shared" si="20"/>
        <v>5966</v>
      </c>
    </row>
    <row r="168" spans="1:12" ht="14.25" customHeight="1">
      <c r="A168" s="121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21"/>
      <c r="B169" s="13"/>
      <c r="C169" s="13"/>
      <c r="D169" s="13"/>
      <c r="E169" s="13"/>
      <c r="F169" s="12"/>
      <c r="G169" s="168" t="s">
        <v>1</v>
      </c>
      <c r="H169" s="169"/>
      <c r="I169" s="11">
        <v>344</v>
      </c>
      <c r="J169" s="11">
        <v>142</v>
      </c>
      <c r="K169" s="11">
        <v>233</v>
      </c>
      <c r="L169" s="10">
        <f>SUM(J169:K169)</f>
        <v>375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view="pageBreakPreview" topLeftCell="A139" zoomScaleNormal="100" workbookViewId="0">
      <selection activeCell="L154" sqref="L154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1" width="6.75" style="2" customWidth="1"/>
    <col min="12" max="12" width="7.625" style="2" bestFit="1" customWidth="1"/>
    <col min="13" max="13" width="9" style="1" hidden="1" customWidth="1"/>
    <col min="14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288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32</v>
      </c>
      <c r="K4" s="90">
        <v>38</v>
      </c>
      <c r="L4" s="58">
        <f t="shared" ref="L4:L9" si="0">SUM(J4:K4)</f>
        <v>70</v>
      </c>
    </row>
    <row r="5" spans="1:12" ht="14.25" customHeight="1">
      <c r="A5" s="72" t="s">
        <v>263</v>
      </c>
      <c r="B5" s="71" t="s">
        <v>262</v>
      </c>
      <c r="C5" s="89">
        <v>326</v>
      </c>
      <c r="D5" s="89">
        <v>390</v>
      </c>
      <c r="E5" s="89">
        <v>398</v>
      </c>
      <c r="F5" s="31">
        <f t="shared" ref="F5:F21" si="1">SUM(D5:E5)</f>
        <v>788</v>
      </c>
      <c r="G5" s="57"/>
      <c r="H5" s="37" t="s">
        <v>261</v>
      </c>
      <c r="I5" s="13">
        <v>177</v>
      </c>
      <c r="J5" s="13">
        <v>210</v>
      </c>
      <c r="K5" s="13">
        <v>239</v>
      </c>
      <c r="L5" s="58">
        <f t="shared" si="0"/>
        <v>449</v>
      </c>
    </row>
    <row r="6" spans="1:12" ht="14.25" customHeight="1">
      <c r="A6" s="124"/>
      <c r="B6" s="37" t="s">
        <v>260</v>
      </c>
      <c r="C6" s="86">
        <v>203</v>
      </c>
      <c r="D6" s="86">
        <v>202</v>
      </c>
      <c r="E6" s="86">
        <v>196</v>
      </c>
      <c r="F6" s="31">
        <f t="shared" si="1"/>
        <v>398</v>
      </c>
      <c r="G6" s="57"/>
      <c r="H6" s="37" t="s">
        <v>259</v>
      </c>
      <c r="I6" s="13">
        <v>114</v>
      </c>
      <c r="J6" s="13">
        <v>143</v>
      </c>
      <c r="K6" s="13">
        <v>167</v>
      </c>
      <c r="L6" s="58">
        <f t="shared" si="0"/>
        <v>310</v>
      </c>
    </row>
    <row r="7" spans="1:12" ht="14.25" customHeight="1">
      <c r="A7" s="124"/>
      <c r="B7" s="37" t="s">
        <v>258</v>
      </c>
      <c r="C7" s="86">
        <v>119</v>
      </c>
      <c r="D7" s="86">
        <v>132</v>
      </c>
      <c r="E7" s="86">
        <v>148</v>
      </c>
      <c r="F7" s="31">
        <f t="shared" si="1"/>
        <v>280</v>
      </c>
      <c r="G7" s="57"/>
      <c r="H7" s="37" t="s">
        <v>257</v>
      </c>
      <c r="I7" s="13">
        <v>77</v>
      </c>
      <c r="J7" s="13">
        <v>101</v>
      </c>
      <c r="K7" s="13">
        <v>104</v>
      </c>
      <c r="L7" s="58">
        <f t="shared" si="0"/>
        <v>205</v>
      </c>
    </row>
    <row r="8" spans="1:12" ht="14.25" customHeight="1">
      <c r="A8" s="124"/>
      <c r="B8" s="37" t="s">
        <v>256</v>
      </c>
      <c r="C8" s="86">
        <v>164</v>
      </c>
      <c r="D8" s="86">
        <v>176</v>
      </c>
      <c r="E8" s="86">
        <v>204</v>
      </c>
      <c r="F8" s="31">
        <f t="shared" si="1"/>
        <v>380</v>
      </c>
      <c r="G8" s="57"/>
      <c r="H8" s="37" t="s">
        <v>219</v>
      </c>
      <c r="I8" s="13">
        <v>57</v>
      </c>
      <c r="J8" s="13">
        <v>73</v>
      </c>
      <c r="K8" s="13">
        <v>76</v>
      </c>
      <c r="L8" s="58">
        <f t="shared" si="0"/>
        <v>149</v>
      </c>
    </row>
    <row r="9" spans="1:12" ht="14.25" customHeight="1">
      <c r="A9" s="124"/>
      <c r="B9" s="37" t="s">
        <v>255</v>
      </c>
      <c r="C9" s="86">
        <v>53</v>
      </c>
      <c r="D9" s="86">
        <v>60</v>
      </c>
      <c r="E9" s="86">
        <v>71</v>
      </c>
      <c r="F9" s="31">
        <f t="shared" si="1"/>
        <v>131</v>
      </c>
      <c r="G9" s="57"/>
      <c r="H9" s="37" t="s">
        <v>254</v>
      </c>
      <c r="I9" s="13">
        <v>73</v>
      </c>
      <c r="J9" s="13">
        <v>87</v>
      </c>
      <c r="K9" s="13">
        <v>93</v>
      </c>
      <c r="L9" s="58">
        <f t="shared" si="0"/>
        <v>180</v>
      </c>
    </row>
    <row r="10" spans="1:12" ht="14.25" customHeight="1">
      <c r="A10" s="124"/>
      <c r="B10" s="37" t="s">
        <v>253</v>
      </c>
      <c r="C10" s="86">
        <v>288</v>
      </c>
      <c r="D10" s="86">
        <v>373</v>
      </c>
      <c r="E10" s="86">
        <v>393</v>
      </c>
      <c r="F10" s="31">
        <f t="shared" si="1"/>
        <v>766</v>
      </c>
      <c r="G10" s="83"/>
      <c r="H10" s="26" t="s">
        <v>252</v>
      </c>
      <c r="I10" s="25">
        <f>SUM(I4:I9)</f>
        <v>526</v>
      </c>
      <c r="J10" s="25">
        <f>SUM(J4:J9)</f>
        <v>646</v>
      </c>
      <c r="K10" s="25">
        <f>SUM(K4:K9)</f>
        <v>717</v>
      </c>
      <c r="L10" s="60">
        <f>SUM(L4:L9)</f>
        <v>1363</v>
      </c>
    </row>
    <row r="11" spans="1:12" ht="14.25" customHeight="1">
      <c r="A11" s="124"/>
      <c r="B11" s="37" t="s">
        <v>251</v>
      </c>
      <c r="C11" s="86">
        <v>66</v>
      </c>
      <c r="D11" s="86">
        <v>82</v>
      </c>
      <c r="E11" s="86">
        <v>94</v>
      </c>
      <c r="F11" s="31">
        <f t="shared" si="1"/>
        <v>176</v>
      </c>
      <c r="G11" s="57" t="s">
        <v>250</v>
      </c>
      <c r="H11" s="37" t="s">
        <v>249</v>
      </c>
      <c r="I11" s="13">
        <v>52</v>
      </c>
      <c r="J11" s="13">
        <v>63</v>
      </c>
      <c r="K11" s="13">
        <v>73</v>
      </c>
      <c r="L11" s="58">
        <f t="shared" ref="L11:L22" si="2">SUM(J11:K11)</f>
        <v>136</v>
      </c>
    </row>
    <row r="12" spans="1:12" ht="14.25" customHeight="1">
      <c r="A12" s="124"/>
      <c r="B12" s="37" t="s">
        <v>248</v>
      </c>
      <c r="C12" s="86">
        <v>114</v>
      </c>
      <c r="D12" s="86">
        <v>164</v>
      </c>
      <c r="E12" s="86">
        <v>177</v>
      </c>
      <c r="F12" s="31">
        <f t="shared" si="1"/>
        <v>341</v>
      </c>
      <c r="G12" s="57"/>
      <c r="H12" s="37" t="s">
        <v>204</v>
      </c>
      <c r="I12" s="13">
        <v>30</v>
      </c>
      <c r="J12" s="13">
        <v>26</v>
      </c>
      <c r="K12" s="13">
        <v>32</v>
      </c>
      <c r="L12" s="58">
        <f t="shared" si="2"/>
        <v>58</v>
      </c>
    </row>
    <row r="13" spans="1:12" ht="14.25" customHeight="1">
      <c r="A13" s="124"/>
      <c r="B13" s="37" t="s">
        <v>247</v>
      </c>
      <c r="C13" s="86">
        <v>150</v>
      </c>
      <c r="D13" s="86">
        <v>220</v>
      </c>
      <c r="E13" s="86">
        <v>222</v>
      </c>
      <c r="F13" s="31">
        <f t="shared" si="1"/>
        <v>442</v>
      </c>
      <c r="G13" s="57"/>
      <c r="H13" s="37" t="s">
        <v>246</v>
      </c>
      <c r="I13" s="13">
        <v>38</v>
      </c>
      <c r="J13" s="13">
        <v>38</v>
      </c>
      <c r="K13" s="13">
        <v>49</v>
      </c>
      <c r="L13" s="58">
        <f t="shared" si="2"/>
        <v>87</v>
      </c>
    </row>
    <row r="14" spans="1:12" ht="14.25" customHeight="1">
      <c r="A14" s="124"/>
      <c r="B14" s="37" t="s">
        <v>245</v>
      </c>
      <c r="C14" s="86">
        <v>42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106</v>
      </c>
      <c r="J14" s="13">
        <v>120</v>
      </c>
      <c r="K14" s="13">
        <v>118</v>
      </c>
      <c r="L14" s="58">
        <f t="shared" si="2"/>
        <v>238</v>
      </c>
    </row>
    <row r="15" spans="1:12" ht="14.25" customHeight="1">
      <c r="A15" s="124"/>
      <c r="B15" s="37" t="s">
        <v>243</v>
      </c>
      <c r="C15" s="86">
        <v>26</v>
      </c>
      <c r="D15" s="86">
        <v>33</v>
      </c>
      <c r="E15" s="86">
        <v>37</v>
      </c>
      <c r="F15" s="31">
        <f t="shared" si="1"/>
        <v>70</v>
      </c>
      <c r="G15" s="57"/>
      <c r="H15" s="37" t="s">
        <v>242</v>
      </c>
      <c r="I15" s="13">
        <v>33</v>
      </c>
      <c r="J15" s="13">
        <v>37</v>
      </c>
      <c r="K15" s="13">
        <v>46</v>
      </c>
      <c r="L15" s="58">
        <f t="shared" si="2"/>
        <v>83</v>
      </c>
    </row>
    <row r="16" spans="1:12" ht="14.25" customHeight="1">
      <c r="A16" s="124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68</v>
      </c>
      <c r="J16" s="13">
        <v>59</v>
      </c>
      <c r="K16" s="13">
        <v>78</v>
      </c>
      <c r="L16" s="58">
        <f t="shared" si="2"/>
        <v>137</v>
      </c>
    </row>
    <row r="17" spans="1:12" ht="14.25" customHeight="1">
      <c r="A17" s="124"/>
      <c r="B17" s="125" t="s">
        <v>239</v>
      </c>
      <c r="C17" s="86">
        <v>46</v>
      </c>
      <c r="D17" s="86">
        <v>62</v>
      </c>
      <c r="E17" s="86">
        <v>65</v>
      </c>
      <c r="F17" s="31">
        <f t="shared" si="1"/>
        <v>127</v>
      </c>
      <c r="G17" s="57"/>
      <c r="H17" s="37" t="s">
        <v>238</v>
      </c>
      <c r="I17" s="13">
        <v>82</v>
      </c>
      <c r="J17" s="13">
        <v>92</v>
      </c>
      <c r="K17" s="13">
        <v>83</v>
      </c>
      <c r="L17" s="58">
        <f t="shared" si="2"/>
        <v>175</v>
      </c>
    </row>
    <row r="18" spans="1:12" ht="14.25" customHeight="1">
      <c r="A18" s="124"/>
      <c r="B18" s="37" t="s">
        <v>237</v>
      </c>
      <c r="C18" s="86">
        <v>83</v>
      </c>
      <c r="D18" s="86">
        <v>114</v>
      </c>
      <c r="E18" s="86">
        <v>126</v>
      </c>
      <c r="F18" s="31">
        <f t="shared" si="1"/>
        <v>240</v>
      </c>
      <c r="G18" s="57"/>
      <c r="H18" s="37" t="s">
        <v>236</v>
      </c>
      <c r="I18" s="13">
        <v>60</v>
      </c>
      <c r="J18" s="13">
        <v>65</v>
      </c>
      <c r="K18" s="13">
        <v>83</v>
      </c>
      <c r="L18" s="58">
        <f t="shared" si="2"/>
        <v>148</v>
      </c>
    </row>
    <row r="19" spans="1:12" ht="14.25" customHeight="1">
      <c r="A19" s="124"/>
      <c r="B19" s="37" t="s">
        <v>235</v>
      </c>
      <c r="C19" s="86">
        <v>23</v>
      </c>
      <c r="D19" s="86">
        <v>24</v>
      </c>
      <c r="E19" s="86">
        <v>29</v>
      </c>
      <c r="F19" s="31">
        <f t="shared" si="1"/>
        <v>53</v>
      </c>
      <c r="G19" s="57"/>
      <c r="H19" s="37" t="s">
        <v>234</v>
      </c>
      <c r="I19" s="13">
        <v>24</v>
      </c>
      <c r="J19" s="13">
        <v>34</v>
      </c>
      <c r="K19" s="13">
        <v>27</v>
      </c>
      <c r="L19" s="58">
        <f t="shared" si="2"/>
        <v>61</v>
      </c>
    </row>
    <row r="20" spans="1:12" ht="14.25" customHeight="1">
      <c r="A20" s="124"/>
      <c r="B20" s="125" t="s">
        <v>233</v>
      </c>
      <c r="C20" s="86">
        <v>13</v>
      </c>
      <c r="D20" s="86">
        <v>11</v>
      </c>
      <c r="E20" s="86">
        <v>14</v>
      </c>
      <c r="F20" s="31">
        <f t="shared" si="1"/>
        <v>25</v>
      </c>
      <c r="G20" s="57"/>
      <c r="H20" s="37" t="s">
        <v>232</v>
      </c>
      <c r="I20" s="13">
        <v>61</v>
      </c>
      <c r="J20" s="13">
        <v>56</v>
      </c>
      <c r="K20" s="13">
        <v>62</v>
      </c>
      <c r="L20" s="58">
        <f t="shared" si="2"/>
        <v>118</v>
      </c>
    </row>
    <row r="21" spans="1:12" ht="14.25" customHeight="1">
      <c r="A21" s="124"/>
      <c r="B21" s="125" t="s">
        <v>231</v>
      </c>
      <c r="C21" s="86">
        <v>22</v>
      </c>
      <c r="D21" s="86">
        <v>30</v>
      </c>
      <c r="E21" s="86">
        <v>29</v>
      </c>
      <c r="F21" s="31">
        <f t="shared" si="1"/>
        <v>59</v>
      </c>
      <c r="G21" s="57"/>
      <c r="H21" s="37" t="s">
        <v>190</v>
      </c>
      <c r="I21" s="13">
        <v>34</v>
      </c>
      <c r="J21" s="13">
        <v>38</v>
      </c>
      <c r="K21" s="13">
        <v>44</v>
      </c>
      <c r="L21" s="58">
        <f t="shared" si="2"/>
        <v>82</v>
      </c>
    </row>
    <row r="22" spans="1:12" ht="14.25" customHeight="1">
      <c r="A22" s="79"/>
      <c r="B22" s="26" t="s">
        <v>230</v>
      </c>
      <c r="C22" s="25">
        <f>SUM(C5:C21)</f>
        <v>1738</v>
      </c>
      <c r="D22" s="25">
        <f t="shared" ref="D22:E22" si="3">SUM(D5:D21)</f>
        <v>2128</v>
      </c>
      <c r="E22" s="25">
        <f t="shared" si="3"/>
        <v>2256</v>
      </c>
      <c r="F22" s="25">
        <f>SUM(F5:F21)</f>
        <v>4384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24" t="s">
        <v>228</v>
      </c>
      <c r="B23" s="37" t="s">
        <v>227</v>
      </c>
      <c r="C23" s="13">
        <v>138</v>
      </c>
      <c r="D23" s="13">
        <v>154</v>
      </c>
      <c r="E23" s="13">
        <v>189</v>
      </c>
      <c r="F23" s="31">
        <f t="shared" ref="F23:F28" si="4">SUM(D23:E23)</f>
        <v>343</v>
      </c>
      <c r="G23" s="83"/>
      <c r="H23" s="26" t="s">
        <v>226</v>
      </c>
      <c r="I23" s="25">
        <f>SUM(I11:I22)</f>
        <v>593</v>
      </c>
      <c r="J23" s="25">
        <f>SUM(J11:J22)</f>
        <v>630</v>
      </c>
      <c r="K23" s="25">
        <f>SUM(K11:K22)</f>
        <v>701</v>
      </c>
      <c r="L23" s="60">
        <f>SUM(L11:L22)</f>
        <v>1331</v>
      </c>
    </row>
    <row r="24" spans="1:12" ht="14.25" customHeight="1">
      <c r="A24" s="124"/>
      <c r="B24" s="37" t="s">
        <v>225</v>
      </c>
      <c r="C24" s="13">
        <v>69</v>
      </c>
      <c r="D24" s="13">
        <v>83</v>
      </c>
      <c r="E24" s="13">
        <v>81</v>
      </c>
      <c r="F24" s="31">
        <f t="shared" si="4"/>
        <v>164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41</v>
      </c>
      <c r="L24" s="58">
        <f t="shared" ref="L24:L29" si="5">SUM(J24:K24)</f>
        <v>74</v>
      </c>
    </row>
    <row r="25" spans="1:12" ht="14.25" customHeight="1">
      <c r="A25" s="124"/>
      <c r="B25" s="37" t="s">
        <v>222</v>
      </c>
      <c r="C25" s="13">
        <v>194</v>
      </c>
      <c r="D25" s="13">
        <v>233</v>
      </c>
      <c r="E25" s="13">
        <v>281</v>
      </c>
      <c r="F25" s="31">
        <f t="shared" si="4"/>
        <v>514</v>
      </c>
      <c r="G25" s="57"/>
      <c r="H25" s="37" t="s">
        <v>221</v>
      </c>
      <c r="I25" s="13">
        <v>18</v>
      </c>
      <c r="J25" s="13">
        <v>23</v>
      </c>
      <c r="K25" s="13">
        <v>24</v>
      </c>
      <c r="L25" s="58">
        <f t="shared" si="5"/>
        <v>47</v>
      </c>
    </row>
    <row r="26" spans="1:12" ht="14.25" customHeight="1">
      <c r="A26" s="124"/>
      <c r="B26" s="37" t="s">
        <v>220</v>
      </c>
      <c r="C26" s="13">
        <v>86</v>
      </c>
      <c r="D26" s="13">
        <v>94</v>
      </c>
      <c r="E26" s="13">
        <v>114</v>
      </c>
      <c r="F26" s="31">
        <f t="shared" si="4"/>
        <v>208</v>
      </c>
      <c r="G26" s="57"/>
      <c r="H26" s="37" t="s">
        <v>219</v>
      </c>
      <c r="I26" s="13">
        <v>41</v>
      </c>
      <c r="J26" s="13">
        <v>49</v>
      </c>
      <c r="K26" s="13">
        <v>48</v>
      </c>
      <c r="L26" s="58">
        <f t="shared" si="5"/>
        <v>97</v>
      </c>
    </row>
    <row r="27" spans="1:12" ht="14.25" customHeight="1">
      <c r="A27" s="124"/>
      <c r="B27" s="37" t="s">
        <v>218</v>
      </c>
      <c r="C27" s="13">
        <v>60</v>
      </c>
      <c r="D27" s="13">
        <v>74</v>
      </c>
      <c r="E27" s="13">
        <v>71</v>
      </c>
      <c r="F27" s="31">
        <f t="shared" si="4"/>
        <v>145</v>
      </c>
      <c r="G27" s="57"/>
      <c r="H27" s="37" t="s">
        <v>217</v>
      </c>
      <c r="I27" s="13">
        <v>43</v>
      </c>
      <c r="J27" s="13">
        <v>42</v>
      </c>
      <c r="K27" s="13">
        <v>49</v>
      </c>
      <c r="L27" s="58">
        <f t="shared" si="5"/>
        <v>91</v>
      </c>
    </row>
    <row r="28" spans="1:12" ht="14.25" customHeight="1">
      <c r="A28" s="124"/>
      <c r="B28" s="37" t="s">
        <v>216</v>
      </c>
      <c r="C28" s="13">
        <v>63</v>
      </c>
      <c r="D28" s="13">
        <v>74</v>
      </c>
      <c r="E28" s="13">
        <v>113</v>
      </c>
      <c r="F28" s="31">
        <f t="shared" si="4"/>
        <v>187</v>
      </c>
      <c r="G28" s="57"/>
      <c r="H28" s="37" t="s">
        <v>215</v>
      </c>
      <c r="I28" s="13">
        <v>8</v>
      </c>
      <c r="J28" s="13">
        <v>15</v>
      </c>
      <c r="K28" s="13">
        <v>16</v>
      </c>
      <c r="L28" s="58">
        <f t="shared" si="5"/>
        <v>31</v>
      </c>
    </row>
    <row r="29" spans="1:12" ht="14.25" customHeight="1">
      <c r="A29" s="79"/>
      <c r="B29" s="26" t="s">
        <v>111</v>
      </c>
      <c r="C29" s="25">
        <f>SUM(C23:C28)</f>
        <v>610</v>
      </c>
      <c r="D29" s="25">
        <f>SUM(D23:D28)</f>
        <v>712</v>
      </c>
      <c r="E29" s="25">
        <f>SUM(E23:E28)</f>
        <v>849</v>
      </c>
      <c r="F29" s="25">
        <f>SUM(F23:F28)</f>
        <v>1561</v>
      </c>
      <c r="G29" s="57"/>
      <c r="H29" s="37" t="s">
        <v>214</v>
      </c>
      <c r="I29" s="13">
        <v>34</v>
      </c>
      <c r="J29" s="13">
        <v>38</v>
      </c>
      <c r="K29" s="13">
        <v>45</v>
      </c>
      <c r="L29" s="58">
        <f t="shared" si="5"/>
        <v>83</v>
      </c>
    </row>
    <row r="30" spans="1:12" ht="14.25" customHeight="1">
      <c r="A30" s="139" t="s">
        <v>213</v>
      </c>
      <c r="B30" s="140"/>
      <c r="C30" s="55">
        <f>SUM(C22+C29)</f>
        <v>2348</v>
      </c>
      <c r="D30" s="55">
        <f>SUM(D22+D29)</f>
        <v>2840</v>
      </c>
      <c r="E30" s="55">
        <f>SUM(E22+E29)</f>
        <v>3105</v>
      </c>
      <c r="F30" s="55">
        <f>SUM(F22+F29)</f>
        <v>5945</v>
      </c>
      <c r="G30" s="57"/>
      <c r="H30" s="26" t="s">
        <v>212</v>
      </c>
      <c r="I30" s="25">
        <f>SUM(I24:I29)</f>
        <v>173</v>
      </c>
      <c r="J30" s="25">
        <f>SUM(J24:J29)</f>
        <v>200</v>
      </c>
      <c r="K30" s="25">
        <f>SUM(K24:K29)</f>
        <v>223</v>
      </c>
      <c r="L30" s="56">
        <f>SUM(L24:L29)</f>
        <v>423</v>
      </c>
    </row>
    <row r="31" spans="1:12" ht="14.25" customHeight="1">
      <c r="A31" s="124"/>
      <c r="B31" s="125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50</v>
      </c>
      <c r="K31" s="13">
        <v>47</v>
      </c>
      <c r="L31" s="58">
        <f t="shared" ref="L31:L37" si="6">SUM(J31:K31)</f>
        <v>97</v>
      </c>
    </row>
    <row r="32" spans="1:12" ht="14.25" customHeight="1">
      <c r="A32" s="141" t="s">
        <v>210</v>
      </c>
      <c r="B32" s="142"/>
      <c r="C32" s="74"/>
      <c r="D32" s="125"/>
      <c r="E32" s="125"/>
      <c r="F32" s="87"/>
      <c r="G32" s="57"/>
      <c r="H32" s="37" t="s">
        <v>209</v>
      </c>
      <c r="I32" s="13">
        <v>29</v>
      </c>
      <c r="J32" s="13">
        <v>52</v>
      </c>
      <c r="K32" s="13">
        <v>55</v>
      </c>
      <c r="L32" s="58">
        <f t="shared" si="6"/>
        <v>107</v>
      </c>
    </row>
    <row r="33" spans="1:12" ht="14.25" customHeight="1">
      <c r="A33" s="124" t="s">
        <v>208</v>
      </c>
      <c r="B33" s="37" t="s">
        <v>207</v>
      </c>
      <c r="C33" s="86">
        <v>382</v>
      </c>
      <c r="D33" s="13">
        <v>461</v>
      </c>
      <c r="E33" s="13">
        <v>488</v>
      </c>
      <c r="F33" s="31">
        <f t="shared" ref="F33:F45" si="7">SUM(D33:E33)</f>
        <v>949</v>
      </c>
      <c r="G33" s="57"/>
      <c r="H33" s="37" t="s">
        <v>206</v>
      </c>
      <c r="I33" s="13">
        <v>71</v>
      </c>
      <c r="J33" s="13">
        <v>71</v>
      </c>
      <c r="K33" s="13">
        <v>78</v>
      </c>
      <c r="L33" s="58">
        <f t="shared" si="6"/>
        <v>149</v>
      </c>
    </row>
    <row r="34" spans="1:12" ht="14.25" customHeight="1">
      <c r="A34" s="124"/>
      <c r="B34" s="37" t="s">
        <v>205</v>
      </c>
      <c r="C34" s="13">
        <v>146</v>
      </c>
      <c r="D34" s="13">
        <v>187</v>
      </c>
      <c r="E34" s="13">
        <v>191</v>
      </c>
      <c r="F34" s="31">
        <f t="shared" si="7"/>
        <v>378</v>
      </c>
      <c r="G34" s="57"/>
      <c r="H34" s="37" t="s">
        <v>204</v>
      </c>
      <c r="I34" s="13">
        <v>54</v>
      </c>
      <c r="J34" s="13">
        <v>71</v>
      </c>
      <c r="K34" s="13">
        <v>76</v>
      </c>
      <c r="L34" s="58">
        <f t="shared" si="6"/>
        <v>147</v>
      </c>
    </row>
    <row r="35" spans="1:12" ht="14.25" customHeight="1">
      <c r="A35" s="124"/>
      <c r="B35" s="37" t="s">
        <v>203</v>
      </c>
      <c r="C35" s="13">
        <v>75</v>
      </c>
      <c r="D35" s="13">
        <v>89</v>
      </c>
      <c r="E35" s="13">
        <v>100</v>
      </c>
      <c r="F35" s="31">
        <f t="shared" si="7"/>
        <v>189</v>
      </c>
      <c r="G35" s="57"/>
      <c r="H35" s="37" t="s">
        <v>202</v>
      </c>
      <c r="I35" s="13">
        <v>86</v>
      </c>
      <c r="J35" s="13">
        <v>92</v>
      </c>
      <c r="K35" s="13">
        <v>99</v>
      </c>
      <c r="L35" s="58">
        <f t="shared" si="6"/>
        <v>191</v>
      </c>
    </row>
    <row r="36" spans="1:12" ht="14.25" customHeight="1">
      <c r="A36" s="124"/>
      <c r="B36" s="37" t="s">
        <v>201</v>
      </c>
      <c r="C36" s="13">
        <v>229</v>
      </c>
      <c r="D36" s="13">
        <v>225</v>
      </c>
      <c r="E36" s="13">
        <v>279</v>
      </c>
      <c r="F36" s="31">
        <f t="shared" si="7"/>
        <v>504</v>
      </c>
      <c r="G36" s="84"/>
      <c r="H36" s="85" t="s">
        <v>200</v>
      </c>
      <c r="I36" s="13">
        <v>53</v>
      </c>
      <c r="J36" s="13">
        <v>64</v>
      </c>
      <c r="K36" s="13">
        <v>72</v>
      </c>
      <c r="L36" s="58">
        <f t="shared" si="6"/>
        <v>136</v>
      </c>
    </row>
    <row r="37" spans="1:12" ht="14.25" customHeight="1">
      <c r="A37" s="124"/>
      <c r="B37" s="37" t="s">
        <v>199</v>
      </c>
      <c r="C37" s="13">
        <v>14</v>
      </c>
      <c r="D37" s="13">
        <v>20</v>
      </c>
      <c r="E37" s="13">
        <v>24</v>
      </c>
      <c r="F37" s="31">
        <f t="shared" si="7"/>
        <v>44</v>
      </c>
      <c r="G37" s="84"/>
      <c r="H37" s="37" t="s">
        <v>198</v>
      </c>
      <c r="I37" s="13">
        <v>109</v>
      </c>
      <c r="J37" s="13">
        <v>136</v>
      </c>
      <c r="K37" s="13">
        <v>132</v>
      </c>
      <c r="L37" s="58">
        <f t="shared" si="6"/>
        <v>268</v>
      </c>
    </row>
    <row r="38" spans="1:12" ht="14.25" customHeight="1">
      <c r="A38" s="124"/>
      <c r="B38" s="37" t="s">
        <v>197</v>
      </c>
      <c r="C38" s="13">
        <v>76</v>
      </c>
      <c r="D38" s="13">
        <v>108</v>
      </c>
      <c r="E38" s="13">
        <v>115</v>
      </c>
      <c r="F38" s="31">
        <f t="shared" si="7"/>
        <v>223</v>
      </c>
      <c r="G38" s="83"/>
      <c r="H38" s="26" t="s">
        <v>163</v>
      </c>
      <c r="I38" s="25">
        <f>SUM(I31:I37)</f>
        <v>443</v>
      </c>
      <c r="J38" s="25">
        <f>SUM(J31:J37)</f>
        <v>536</v>
      </c>
      <c r="K38" s="25">
        <f>SUM(K31:K37)</f>
        <v>559</v>
      </c>
      <c r="L38" s="60">
        <f>SUM(L31:L37)</f>
        <v>1095</v>
      </c>
    </row>
    <row r="39" spans="1:12" ht="14.25" customHeight="1">
      <c r="A39" s="124"/>
      <c r="B39" s="37" t="s">
        <v>196</v>
      </c>
      <c r="C39" s="13">
        <v>53</v>
      </c>
      <c r="D39" s="13">
        <v>63</v>
      </c>
      <c r="E39" s="13">
        <v>63</v>
      </c>
      <c r="F39" s="31">
        <f t="shared" si="7"/>
        <v>126</v>
      </c>
      <c r="G39" s="129" t="s">
        <v>195</v>
      </c>
      <c r="H39" s="130"/>
      <c r="I39" s="55">
        <f>SUM(C46+C54+I10+I23+I30+I38)</f>
        <v>4113</v>
      </c>
      <c r="J39" s="55">
        <f>SUM(D46+D54+J10+J23+J30+J38)</f>
        <v>4822</v>
      </c>
      <c r="K39" s="55">
        <f>SUM(E46+E54+K10+K23+K30+K38)</f>
        <v>5245</v>
      </c>
      <c r="L39" s="54">
        <f>SUM(F46+F54+L10+L23+L30+L38)</f>
        <v>10067</v>
      </c>
    </row>
    <row r="40" spans="1:12" ht="14.25" customHeight="1">
      <c r="A40" s="124"/>
      <c r="B40" s="37" t="s">
        <v>194</v>
      </c>
      <c r="C40" s="13">
        <v>133</v>
      </c>
      <c r="D40" s="13">
        <v>158</v>
      </c>
      <c r="E40" s="13">
        <v>173</v>
      </c>
      <c r="F40" s="31">
        <f t="shared" si="7"/>
        <v>331</v>
      </c>
      <c r="G40" s="82"/>
      <c r="H40" s="125"/>
      <c r="I40" s="13"/>
      <c r="J40" s="13"/>
      <c r="K40" s="13"/>
      <c r="L40" s="52"/>
    </row>
    <row r="41" spans="1:12" ht="14.25" customHeight="1">
      <c r="A41" s="124"/>
      <c r="B41" s="37" t="s">
        <v>193</v>
      </c>
      <c r="C41" s="13">
        <v>68</v>
      </c>
      <c r="D41" s="13">
        <v>84</v>
      </c>
      <c r="E41" s="13">
        <v>86</v>
      </c>
      <c r="F41" s="31">
        <f t="shared" si="7"/>
        <v>170</v>
      </c>
      <c r="G41" s="57"/>
      <c r="H41" s="13"/>
      <c r="I41" s="13"/>
      <c r="J41" s="13"/>
      <c r="K41" s="81"/>
      <c r="L41" s="80"/>
    </row>
    <row r="42" spans="1:12" ht="14.25" customHeight="1">
      <c r="A42" s="124"/>
      <c r="B42" s="37" t="s">
        <v>192</v>
      </c>
      <c r="C42" s="13">
        <v>108</v>
      </c>
      <c r="D42" s="13">
        <v>128</v>
      </c>
      <c r="E42" s="13">
        <v>154</v>
      </c>
      <c r="F42" s="31">
        <f t="shared" si="7"/>
        <v>282</v>
      </c>
      <c r="G42" s="57"/>
      <c r="H42" s="13"/>
      <c r="I42" s="13"/>
      <c r="J42" s="13"/>
      <c r="K42" s="81"/>
      <c r="L42" s="80"/>
    </row>
    <row r="43" spans="1:12" ht="14.25" customHeight="1">
      <c r="A43" s="124"/>
      <c r="B43" s="37" t="s">
        <v>191</v>
      </c>
      <c r="C43" s="13">
        <v>10</v>
      </c>
      <c r="D43" s="13">
        <v>13</v>
      </c>
      <c r="E43" s="13">
        <v>18</v>
      </c>
      <c r="F43" s="31">
        <f t="shared" si="7"/>
        <v>31</v>
      </c>
      <c r="G43" s="57"/>
      <c r="H43" s="13"/>
      <c r="I43" s="13"/>
      <c r="J43" s="13"/>
      <c r="K43" s="81"/>
      <c r="L43" s="80"/>
    </row>
    <row r="44" spans="1:12" ht="14.25" customHeight="1">
      <c r="A44" s="124"/>
      <c r="B44" s="37" t="s">
        <v>190</v>
      </c>
      <c r="C44" s="13">
        <v>173</v>
      </c>
      <c r="D44" s="13">
        <v>202</v>
      </c>
      <c r="E44" s="13">
        <v>231</v>
      </c>
      <c r="F44" s="31">
        <f t="shared" si="7"/>
        <v>433</v>
      </c>
      <c r="G44" s="57"/>
      <c r="H44" s="13"/>
      <c r="I44" s="13"/>
      <c r="J44" s="13"/>
      <c r="K44" s="81"/>
      <c r="L44" s="80"/>
    </row>
    <row r="45" spans="1:12" ht="14.25" customHeight="1">
      <c r="A45" s="124"/>
      <c r="B45" s="37" t="s">
        <v>189</v>
      </c>
      <c r="C45" s="13">
        <v>160</v>
      </c>
      <c r="D45" s="13">
        <v>181</v>
      </c>
      <c r="E45" s="13">
        <v>209</v>
      </c>
      <c r="F45" s="31">
        <f t="shared" si="7"/>
        <v>390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1627</v>
      </c>
      <c r="D46" s="25">
        <f>SUM(D33:D45)</f>
        <v>1919</v>
      </c>
      <c r="E46" s="25">
        <f>SUM(E33:E45)</f>
        <v>2131</v>
      </c>
      <c r="F46" s="25">
        <f>SUM(F33:F45)</f>
        <v>4050</v>
      </c>
      <c r="G46" s="57"/>
      <c r="H46" s="13"/>
      <c r="I46" s="13"/>
      <c r="J46" s="13"/>
      <c r="K46" s="81"/>
      <c r="L46" s="80"/>
    </row>
    <row r="47" spans="1:12" ht="14.25" customHeight="1">
      <c r="A47" s="124" t="s">
        <v>187</v>
      </c>
      <c r="B47" s="37" t="s">
        <v>186</v>
      </c>
      <c r="C47" s="13">
        <v>96</v>
      </c>
      <c r="D47" s="13">
        <v>118</v>
      </c>
      <c r="E47" s="13">
        <v>117</v>
      </c>
      <c r="F47" s="31">
        <f t="shared" ref="F47:F53" si="8">SUM(D47:E47)</f>
        <v>235</v>
      </c>
      <c r="G47" s="57"/>
      <c r="H47" s="13"/>
      <c r="I47" s="13"/>
      <c r="J47" s="13"/>
      <c r="K47" s="81"/>
      <c r="L47" s="80"/>
    </row>
    <row r="48" spans="1:12" ht="14.25" customHeight="1">
      <c r="A48" s="124"/>
      <c r="B48" s="37" t="s">
        <v>185</v>
      </c>
      <c r="C48" s="13">
        <v>48</v>
      </c>
      <c r="D48" s="13">
        <v>42</v>
      </c>
      <c r="E48" s="13">
        <v>46</v>
      </c>
      <c r="F48" s="31">
        <f t="shared" si="8"/>
        <v>88</v>
      </c>
      <c r="G48" s="57"/>
      <c r="H48" s="13"/>
      <c r="I48" s="13"/>
      <c r="J48" s="13"/>
      <c r="K48" s="81"/>
      <c r="L48" s="80"/>
    </row>
    <row r="49" spans="1:12" ht="14.25" customHeight="1">
      <c r="A49" s="124"/>
      <c r="B49" s="37" t="s">
        <v>184</v>
      </c>
      <c r="C49" s="13">
        <v>102</v>
      </c>
      <c r="D49" s="13">
        <v>109</v>
      </c>
      <c r="E49" s="13">
        <v>117</v>
      </c>
      <c r="F49" s="31">
        <f t="shared" si="8"/>
        <v>226</v>
      </c>
      <c r="G49" s="57"/>
      <c r="H49" s="13"/>
      <c r="I49" s="13"/>
      <c r="J49" s="13"/>
      <c r="K49" s="81"/>
      <c r="L49" s="80"/>
    </row>
    <row r="50" spans="1:12" ht="14.25" customHeight="1">
      <c r="A50" s="124"/>
      <c r="B50" s="37" t="s">
        <v>183</v>
      </c>
      <c r="C50" s="13">
        <v>287</v>
      </c>
      <c r="D50" s="13">
        <v>329</v>
      </c>
      <c r="E50" s="13">
        <v>347</v>
      </c>
      <c r="F50" s="31">
        <f t="shared" si="8"/>
        <v>676</v>
      </c>
      <c r="G50" s="57"/>
      <c r="H50" s="13"/>
      <c r="I50" s="13"/>
      <c r="J50" s="13"/>
      <c r="K50" s="81"/>
      <c r="L50" s="80"/>
    </row>
    <row r="51" spans="1:12" ht="14.25" customHeight="1">
      <c r="A51" s="124"/>
      <c r="B51" s="37" t="s">
        <v>182</v>
      </c>
      <c r="C51" s="13">
        <v>131</v>
      </c>
      <c r="D51" s="13">
        <v>174</v>
      </c>
      <c r="E51" s="13">
        <v>177</v>
      </c>
      <c r="F51" s="31">
        <f t="shared" si="8"/>
        <v>351</v>
      </c>
      <c r="G51" s="57"/>
      <c r="H51" s="13"/>
      <c r="I51" s="13"/>
      <c r="J51" s="13"/>
      <c r="K51" s="81"/>
      <c r="L51" s="80"/>
    </row>
    <row r="52" spans="1:12" ht="14.25" customHeight="1">
      <c r="A52" s="124"/>
      <c r="B52" s="37" t="s">
        <v>181</v>
      </c>
      <c r="C52" s="13">
        <v>68</v>
      </c>
      <c r="D52" s="13">
        <v>88</v>
      </c>
      <c r="E52" s="13">
        <v>84</v>
      </c>
      <c r="F52" s="31">
        <f t="shared" si="8"/>
        <v>172</v>
      </c>
      <c r="G52" s="57"/>
      <c r="H52" s="13"/>
      <c r="I52" s="13"/>
      <c r="J52" s="13"/>
      <c r="K52" s="81"/>
      <c r="L52" s="80"/>
    </row>
    <row r="53" spans="1:12" ht="14.25" customHeight="1">
      <c r="A53" s="124"/>
      <c r="B53" s="37" t="s">
        <v>180</v>
      </c>
      <c r="C53" s="13">
        <v>19</v>
      </c>
      <c r="D53" s="13">
        <v>31</v>
      </c>
      <c r="E53" s="13">
        <v>26</v>
      </c>
      <c r="F53" s="31">
        <f t="shared" si="8"/>
        <v>57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751</v>
      </c>
      <c r="D54" s="25">
        <f>SUM(D47:D53)</f>
        <v>891</v>
      </c>
      <c r="E54" s="25">
        <f>SUM(E47:E53)</f>
        <v>914</v>
      </c>
      <c r="F54" s="25">
        <f>SUM(F47:F53)</f>
        <v>1805</v>
      </c>
      <c r="G54" s="57"/>
      <c r="H54" s="13"/>
      <c r="I54" s="13"/>
      <c r="J54" s="13"/>
      <c r="K54" s="13"/>
      <c r="L54" s="70"/>
    </row>
    <row r="55" spans="1:12" ht="14.25" customHeight="1">
      <c r="A55" s="124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24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24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24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41</v>
      </c>
      <c r="J60" s="64">
        <v>60</v>
      </c>
      <c r="K60" s="64">
        <v>55</v>
      </c>
      <c r="L60" s="63">
        <f t="shared" ref="L60:L65" si="9">SUM(J60:K60)</f>
        <v>115</v>
      </c>
    </row>
    <row r="61" spans="1:12" ht="14.25" customHeight="1">
      <c r="A61" s="124" t="s">
        <v>175</v>
      </c>
      <c r="B61" s="37" t="s">
        <v>174</v>
      </c>
      <c r="C61" s="74">
        <v>314</v>
      </c>
      <c r="D61" s="13">
        <v>419</v>
      </c>
      <c r="E61" s="13">
        <v>416</v>
      </c>
      <c r="F61" s="31">
        <f t="shared" ref="F61:F68" si="10">SUM(D61:E61)</f>
        <v>835</v>
      </c>
      <c r="G61" s="73"/>
      <c r="H61" s="37" t="s">
        <v>173</v>
      </c>
      <c r="I61" s="13">
        <v>50</v>
      </c>
      <c r="J61" s="13">
        <v>51</v>
      </c>
      <c r="K61" s="13">
        <v>64</v>
      </c>
      <c r="L61" s="61">
        <f t="shared" si="9"/>
        <v>115</v>
      </c>
    </row>
    <row r="62" spans="1:12" ht="14.25" customHeight="1">
      <c r="A62" s="124"/>
      <c r="B62" s="37" t="s">
        <v>172</v>
      </c>
      <c r="C62" s="13">
        <v>267</v>
      </c>
      <c r="D62" s="13">
        <v>334</v>
      </c>
      <c r="E62" s="13">
        <v>362</v>
      </c>
      <c r="F62" s="31">
        <f t="shared" si="10"/>
        <v>696</v>
      </c>
      <c r="G62" s="73"/>
      <c r="H62" s="37" t="s">
        <v>171</v>
      </c>
      <c r="I62" s="13">
        <v>35</v>
      </c>
      <c r="J62" s="13">
        <v>53</v>
      </c>
      <c r="K62" s="13">
        <v>54</v>
      </c>
      <c r="L62" s="61">
        <f t="shared" si="9"/>
        <v>107</v>
      </c>
    </row>
    <row r="63" spans="1:12" ht="14.25" customHeight="1">
      <c r="A63" s="124"/>
      <c r="B63" s="37" t="s">
        <v>170</v>
      </c>
      <c r="C63" s="13">
        <v>64</v>
      </c>
      <c r="D63" s="13">
        <v>89</v>
      </c>
      <c r="E63" s="13">
        <v>91</v>
      </c>
      <c r="F63" s="31">
        <f t="shared" si="10"/>
        <v>180</v>
      </c>
      <c r="G63" s="73"/>
      <c r="H63" s="37" t="s">
        <v>169</v>
      </c>
      <c r="I63" s="13">
        <v>28</v>
      </c>
      <c r="J63" s="13">
        <v>32</v>
      </c>
      <c r="K63" s="13">
        <v>30</v>
      </c>
      <c r="L63" s="61">
        <f t="shared" si="9"/>
        <v>62</v>
      </c>
    </row>
    <row r="64" spans="1:12" ht="14.25" customHeight="1">
      <c r="A64" s="124"/>
      <c r="B64" s="37" t="s">
        <v>168</v>
      </c>
      <c r="C64" s="13">
        <v>149</v>
      </c>
      <c r="D64" s="13">
        <v>187</v>
      </c>
      <c r="E64" s="13">
        <v>198</v>
      </c>
      <c r="F64" s="31">
        <f t="shared" si="10"/>
        <v>385</v>
      </c>
      <c r="G64" s="73"/>
      <c r="H64" s="37" t="s">
        <v>167</v>
      </c>
      <c r="I64" s="13">
        <v>49</v>
      </c>
      <c r="J64" s="13">
        <v>65</v>
      </c>
      <c r="K64" s="13">
        <v>63</v>
      </c>
      <c r="L64" s="61">
        <f t="shared" si="9"/>
        <v>128</v>
      </c>
    </row>
    <row r="65" spans="1:12" ht="14.25" customHeight="1">
      <c r="A65" s="124"/>
      <c r="B65" s="37" t="s">
        <v>166</v>
      </c>
      <c r="C65" s="13">
        <v>80</v>
      </c>
      <c r="D65" s="13">
        <v>106</v>
      </c>
      <c r="E65" s="13">
        <v>124</v>
      </c>
      <c r="F65" s="31">
        <f t="shared" si="10"/>
        <v>230</v>
      </c>
      <c r="G65" s="73"/>
      <c r="H65" s="37" t="s">
        <v>165</v>
      </c>
      <c r="I65" s="13">
        <v>71</v>
      </c>
      <c r="J65" s="13">
        <v>97</v>
      </c>
      <c r="K65" s="13">
        <v>92</v>
      </c>
      <c r="L65" s="61">
        <f t="shared" si="9"/>
        <v>189</v>
      </c>
    </row>
    <row r="66" spans="1:12" ht="14.25" customHeight="1">
      <c r="A66" s="124"/>
      <c r="B66" s="37" t="s">
        <v>164</v>
      </c>
      <c r="C66" s="13">
        <v>99</v>
      </c>
      <c r="D66" s="13">
        <v>128</v>
      </c>
      <c r="E66" s="13">
        <v>132</v>
      </c>
      <c r="F66" s="31">
        <f t="shared" si="10"/>
        <v>260</v>
      </c>
      <c r="G66" s="73"/>
      <c r="H66" s="26" t="s">
        <v>163</v>
      </c>
      <c r="I66" s="25">
        <f>SUM(I60:I65)</f>
        <v>274</v>
      </c>
      <c r="J66" s="25">
        <f>SUM(J60:J65)</f>
        <v>358</v>
      </c>
      <c r="K66" s="25">
        <f>SUM(K60:K65)</f>
        <v>358</v>
      </c>
      <c r="L66" s="60">
        <f>SUM(L60:L65)</f>
        <v>716</v>
      </c>
    </row>
    <row r="67" spans="1:12" ht="14.25" customHeight="1">
      <c r="A67" s="124"/>
      <c r="B67" s="37" t="s">
        <v>162</v>
      </c>
      <c r="C67" s="13">
        <v>293</v>
      </c>
      <c r="D67" s="13">
        <v>407</v>
      </c>
      <c r="E67" s="13">
        <v>405</v>
      </c>
      <c r="F67" s="31">
        <f t="shared" si="10"/>
        <v>812</v>
      </c>
      <c r="G67" s="145" t="s">
        <v>161</v>
      </c>
      <c r="H67" s="140"/>
      <c r="I67" s="55">
        <f>SUM(C69+C82+C93+C110+C114+I66)</f>
        <v>5926</v>
      </c>
      <c r="J67" s="55">
        <f>SUM(D69+D82+D93+D110+D114+J66)</f>
        <v>7425</v>
      </c>
      <c r="K67" s="55">
        <f>SUM(E69+E82+E93+E110+E114+K66)</f>
        <v>7794</v>
      </c>
      <c r="L67" s="54">
        <f>SUM(F69+F82+F93+F110+F114+L66)</f>
        <v>15219</v>
      </c>
    </row>
    <row r="68" spans="1:12" ht="14.25" customHeight="1">
      <c r="A68" s="124"/>
      <c r="B68" s="37" t="s">
        <v>160</v>
      </c>
      <c r="C68" s="13">
        <v>87</v>
      </c>
      <c r="D68" s="13">
        <v>112</v>
      </c>
      <c r="E68" s="13">
        <v>116</v>
      </c>
      <c r="F68" s="31">
        <f t="shared" si="10"/>
        <v>228</v>
      </c>
      <c r="G68" s="73"/>
      <c r="H68" s="125"/>
      <c r="I68" s="13"/>
      <c r="J68" s="13"/>
      <c r="K68" s="13"/>
      <c r="L68" s="52"/>
    </row>
    <row r="69" spans="1:12" ht="14.25" customHeight="1">
      <c r="A69" s="124"/>
      <c r="B69" s="26" t="s">
        <v>159</v>
      </c>
      <c r="C69" s="25">
        <f>SUM(C61:C68)</f>
        <v>1353</v>
      </c>
      <c r="D69" s="25">
        <f>SUM(D61:D68)</f>
        <v>1782</v>
      </c>
      <c r="E69" s="25">
        <f>SUM(E61:E68)</f>
        <v>1844</v>
      </c>
      <c r="F69" s="24">
        <f>SUM(F61:F68)</f>
        <v>3626</v>
      </c>
      <c r="G69" s="73"/>
      <c r="H69" s="13"/>
      <c r="I69" s="13"/>
      <c r="J69" s="13"/>
      <c r="K69" s="13"/>
      <c r="L69" s="70"/>
    </row>
    <row r="70" spans="1:12" ht="14.25" customHeight="1">
      <c r="A70" s="124" t="s">
        <v>158</v>
      </c>
      <c r="B70" s="37" t="s">
        <v>157</v>
      </c>
      <c r="C70" s="13">
        <v>40</v>
      </c>
      <c r="D70" s="13">
        <v>51</v>
      </c>
      <c r="E70" s="13">
        <v>46</v>
      </c>
      <c r="F70" s="31">
        <f t="shared" ref="F70:F81" si="11">SUM(D70:E70)</f>
        <v>97</v>
      </c>
      <c r="G70" s="73"/>
      <c r="H70" s="13"/>
      <c r="I70" s="13"/>
      <c r="J70" s="13"/>
      <c r="K70" s="13"/>
      <c r="L70" s="70"/>
    </row>
    <row r="71" spans="1:12" ht="14.25" customHeight="1">
      <c r="A71" s="124"/>
      <c r="B71" s="37" t="s">
        <v>156</v>
      </c>
      <c r="C71" s="13">
        <v>215</v>
      </c>
      <c r="D71" s="13">
        <v>251</v>
      </c>
      <c r="E71" s="13">
        <v>265</v>
      </c>
      <c r="F71" s="31">
        <f t="shared" si="11"/>
        <v>516</v>
      </c>
      <c r="G71" s="57"/>
      <c r="H71" s="13"/>
      <c r="I71" s="13"/>
      <c r="J71" s="13"/>
      <c r="K71" s="13"/>
      <c r="L71" s="70"/>
    </row>
    <row r="72" spans="1:12" ht="14.25" customHeight="1">
      <c r="A72" s="124"/>
      <c r="B72" s="37" t="s">
        <v>155</v>
      </c>
      <c r="C72" s="13">
        <v>136</v>
      </c>
      <c r="D72" s="13">
        <v>157</v>
      </c>
      <c r="E72" s="13">
        <v>174</v>
      </c>
      <c r="F72" s="31">
        <f t="shared" si="11"/>
        <v>331</v>
      </c>
      <c r="G72" s="57"/>
      <c r="H72" s="13"/>
      <c r="I72" s="13"/>
      <c r="J72" s="13"/>
      <c r="K72" s="13"/>
      <c r="L72" s="70"/>
    </row>
    <row r="73" spans="1:12" ht="14.25" customHeight="1">
      <c r="A73" s="124"/>
      <c r="B73" s="37" t="s">
        <v>154</v>
      </c>
      <c r="C73" s="13">
        <v>63</v>
      </c>
      <c r="D73" s="13">
        <v>73</v>
      </c>
      <c r="E73" s="13">
        <v>75</v>
      </c>
      <c r="F73" s="31">
        <f t="shared" si="11"/>
        <v>148</v>
      </c>
      <c r="G73" s="57"/>
      <c r="H73" s="13"/>
      <c r="I73" s="13"/>
      <c r="J73" s="13"/>
      <c r="K73" s="13"/>
      <c r="L73" s="70"/>
    </row>
    <row r="74" spans="1:12" ht="14.25" customHeight="1">
      <c r="A74" s="124"/>
      <c r="B74" s="37" t="s">
        <v>153</v>
      </c>
      <c r="C74" s="13">
        <v>83</v>
      </c>
      <c r="D74" s="13">
        <v>76</v>
      </c>
      <c r="E74" s="13">
        <v>97</v>
      </c>
      <c r="F74" s="31">
        <f t="shared" si="11"/>
        <v>173</v>
      </c>
      <c r="G74" s="57"/>
      <c r="H74" s="13"/>
      <c r="I74" s="13"/>
      <c r="J74" s="13"/>
      <c r="K74" s="13"/>
      <c r="L74" s="70"/>
    </row>
    <row r="75" spans="1:12" ht="14.25" customHeight="1">
      <c r="A75" s="124"/>
      <c r="B75" s="37" t="s">
        <v>152</v>
      </c>
      <c r="C75" s="13">
        <v>369</v>
      </c>
      <c r="D75" s="13">
        <v>452</v>
      </c>
      <c r="E75" s="13">
        <v>467</v>
      </c>
      <c r="F75" s="31">
        <f t="shared" si="11"/>
        <v>919</v>
      </c>
      <c r="G75" s="57"/>
      <c r="H75" s="13"/>
      <c r="I75" s="13"/>
      <c r="J75" s="13"/>
      <c r="K75" s="13"/>
      <c r="L75" s="70"/>
    </row>
    <row r="76" spans="1:12" ht="14.25" customHeight="1">
      <c r="A76" s="124"/>
      <c r="B76" s="37" t="s">
        <v>151</v>
      </c>
      <c r="C76" s="13">
        <v>166</v>
      </c>
      <c r="D76" s="13">
        <v>210</v>
      </c>
      <c r="E76" s="13">
        <v>231</v>
      </c>
      <c r="F76" s="31">
        <f t="shared" si="11"/>
        <v>441</v>
      </c>
      <c r="G76" s="57"/>
      <c r="H76" s="13"/>
      <c r="I76" s="13"/>
      <c r="J76" s="13"/>
      <c r="K76" s="13"/>
      <c r="L76" s="70"/>
    </row>
    <row r="77" spans="1:12" ht="14.25" customHeight="1">
      <c r="A77" s="124"/>
      <c r="B77" s="37" t="s">
        <v>150</v>
      </c>
      <c r="C77" s="13">
        <v>65</v>
      </c>
      <c r="D77" s="13">
        <v>72</v>
      </c>
      <c r="E77" s="13">
        <v>75</v>
      </c>
      <c r="F77" s="31">
        <f t="shared" si="11"/>
        <v>147</v>
      </c>
      <c r="G77" s="57"/>
      <c r="H77" s="13"/>
      <c r="I77" s="13"/>
      <c r="J77" s="13"/>
      <c r="K77" s="13"/>
      <c r="L77" s="70"/>
    </row>
    <row r="78" spans="1:12" ht="14.25" customHeight="1">
      <c r="A78" s="124"/>
      <c r="B78" s="37" t="s">
        <v>149</v>
      </c>
      <c r="C78" s="13">
        <v>51</v>
      </c>
      <c r="D78" s="13">
        <v>59</v>
      </c>
      <c r="E78" s="13">
        <v>58</v>
      </c>
      <c r="F78" s="31">
        <f t="shared" si="11"/>
        <v>117</v>
      </c>
      <c r="G78" s="57"/>
      <c r="H78" s="13"/>
      <c r="I78" s="13"/>
      <c r="J78" s="13"/>
      <c r="K78" s="13"/>
      <c r="L78" s="70"/>
    </row>
    <row r="79" spans="1:12" ht="14.25" customHeight="1">
      <c r="A79" s="124"/>
      <c r="B79" s="37" t="s">
        <v>148</v>
      </c>
      <c r="C79" s="13">
        <v>137</v>
      </c>
      <c r="D79" s="13">
        <v>175</v>
      </c>
      <c r="E79" s="13">
        <v>176</v>
      </c>
      <c r="F79" s="31">
        <f t="shared" si="11"/>
        <v>351</v>
      </c>
      <c r="G79" s="57"/>
      <c r="H79" s="13"/>
      <c r="I79" s="13"/>
      <c r="J79" s="13"/>
      <c r="K79" s="13"/>
      <c r="L79" s="70"/>
    </row>
    <row r="80" spans="1:12" ht="14.25" customHeight="1">
      <c r="A80" s="124"/>
      <c r="B80" s="37" t="s">
        <v>147</v>
      </c>
      <c r="C80" s="13">
        <v>152</v>
      </c>
      <c r="D80" s="13">
        <v>179</v>
      </c>
      <c r="E80" s="13">
        <v>154</v>
      </c>
      <c r="F80" s="31">
        <f t="shared" si="11"/>
        <v>333</v>
      </c>
      <c r="G80" s="57"/>
      <c r="H80" s="13"/>
      <c r="I80" s="13"/>
      <c r="J80" s="13"/>
      <c r="K80" s="13"/>
      <c r="L80" s="70"/>
    </row>
    <row r="81" spans="1:12" ht="14.25" customHeight="1">
      <c r="A81" s="124"/>
      <c r="B81" s="37" t="s">
        <v>146</v>
      </c>
      <c r="C81" s="13">
        <v>17</v>
      </c>
      <c r="D81" s="13">
        <v>28</v>
      </c>
      <c r="E81" s="13">
        <v>24</v>
      </c>
      <c r="F81" s="31">
        <f t="shared" si="11"/>
        <v>52</v>
      </c>
      <c r="G81" s="57"/>
      <c r="H81" s="13"/>
      <c r="I81" s="13"/>
      <c r="J81" s="13"/>
      <c r="K81" s="13"/>
      <c r="L81" s="70"/>
    </row>
    <row r="82" spans="1:12" ht="14.25" customHeight="1">
      <c r="A82" s="124"/>
      <c r="B82" s="26" t="s">
        <v>145</v>
      </c>
      <c r="C82" s="25">
        <f t="shared" ref="C82:E82" si="12">SUM(C70:C81)</f>
        <v>1494</v>
      </c>
      <c r="D82" s="25">
        <f t="shared" si="12"/>
        <v>1783</v>
      </c>
      <c r="E82" s="25">
        <f t="shared" si="12"/>
        <v>1842</v>
      </c>
      <c r="F82" s="25">
        <f>SUM(F70:F81)</f>
        <v>3625</v>
      </c>
      <c r="G82" s="57"/>
      <c r="H82" s="13"/>
      <c r="I82" s="13"/>
      <c r="J82" s="13"/>
      <c r="K82" s="13"/>
      <c r="L82" s="70"/>
    </row>
    <row r="83" spans="1:12" ht="14.25" customHeight="1">
      <c r="A83" s="124" t="s">
        <v>139</v>
      </c>
      <c r="B83" s="37" t="s">
        <v>144</v>
      </c>
      <c r="C83" s="13">
        <v>340</v>
      </c>
      <c r="D83" s="13">
        <v>390</v>
      </c>
      <c r="E83" s="13">
        <v>444</v>
      </c>
      <c r="F83" s="31">
        <f t="shared" ref="F83:F92" si="13">SUM(D83:E83)</f>
        <v>834</v>
      </c>
      <c r="G83" s="57"/>
      <c r="H83" s="13"/>
      <c r="I83" s="13"/>
      <c r="J83" s="13"/>
      <c r="K83" s="13"/>
      <c r="L83" s="70"/>
    </row>
    <row r="84" spans="1:12" ht="14.25" customHeight="1">
      <c r="A84" s="124"/>
      <c r="B84" s="37" t="s">
        <v>143</v>
      </c>
      <c r="C84" s="13">
        <v>310</v>
      </c>
      <c r="D84" s="13">
        <v>355</v>
      </c>
      <c r="E84" s="13">
        <v>396</v>
      </c>
      <c r="F84" s="31">
        <f t="shared" si="13"/>
        <v>751</v>
      </c>
      <c r="G84" s="57"/>
      <c r="H84" s="13"/>
      <c r="I84" s="13"/>
      <c r="J84" s="13"/>
      <c r="K84" s="13"/>
      <c r="L84" s="70"/>
    </row>
    <row r="85" spans="1:12" ht="14.25" customHeight="1">
      <c r="A85" s="124"/>
      <c r="B85" s="37" t="s">
        <v>142</v>
      </c>
      <c r="C85" s="13">
        <v>123</v>
      </c>
      <c r="D85" s="13">
        <v>127</v>
      </c>
      <c r="E85" s="13">
        <v>139</v>
      </c>
      <c r="F85" s="31">
        <f t="shared" si="13"/>
        <v>266</v>
      </c>
      <c r="G85" s="57"/>
      <c r="H85" s="13"/>
      <c r="I85" s="13"/>
      <c r="J85" s="13"/>
      <c r="K85" s="13"/>
      <c r="L85" s="70"/>
    </row>
    <row r="86" spans="1:12" ht="14.25" customHeight="1">
      <c r="A86" s="124"/>
      <c r="B86" s="37" t="s">
        <v>141</v>
      </c>
      <c r="C86" s="13">
        <v>86</v>
      </c>
      <c r="D86" s="13">
        <v>109</v>
      </c>
      <c r="E86" s="13">
        <v>118</v>
      </c>
      <c r="F86" s="31">
        <f t="shared" si="13"/>
        <v>227</v>
      </c>
      <c r="G86" s="57"/>
      <c r="H86" s="13"/>
      <c r="I86" s="13"/>
      <c r="J86" s="13"/>
      <c r="K86" s="13"/>
      <c r="L86" s="70"/>
    </row>
    <row r="87" spans="1:12" ht="14.25" customHeight="1">
      <c r="A87" s="124"/>
      <c r="B87" s="37" t="s">
        <v>140</v>
      </c>
      <c r="C87" s="13">
        <v>50</v>
      </c>
      <c r="D87" s="13">
        <v>63</v>
      </c>
      <c r="E87" s="13">
        <v>59</v>
      </c>
      <c r="F87" s="31">
        <f t="shared" si="13"/>
        <v>122</v>
      </c>
      <c r="G87" s="57"/>
      <c r="H87" s="13"/>
      <c r="I87" s="13"/>
      <c r="J87" s="13"/>
      <c r="K87" s="13"/>
      <c r="L87" s="70"/>
    </row>
    <row r="88" spans="1:12" ht="14.25" customHeight="1">
      <c r="A88" s="124"/>
      <c r="B88" s="37" t="s">
        <v>139</v>
      </c>
      <c r="C88" s="13">
        <v>141</v>
      </c>
      <c r="D88" s="13">
        <v>194</v>
      </c>
      <c r="E88" s="13">
        <v>212</v>
      </c>
      <c r="F88" s="31">
        <f t="shared" si="13"/>
        <v>406</v>
      </c>
      <c r="G88" s="57"/>
      <c r="H88" s="13"/>
      <c r="I88" s="13"/>
      <c r="J88" s="13"/>
      <c r="K88" s="13"/>
      <c r="L88" s="70"/>
    </row>
    <row r="89" spans="1:12" ht="14.25" customHeight="1">
      <c r="A89" s="124"/>
      <c r="B89" s="37" t="s">
        <v>138</v>
      </c>
      <c r="C89" s="13">
        <v>117</v>
      </c>
      <c r="D89" s="13">
        <v>142</v>
      </c>
      <c r="E89" s="13">
        <v>156</v>
      </c>
      <c r="F89" s="31">
        <f t="shared" si="13"/>
        <v>298</v>
      </c>
      <c r="G89" s="57"/>
      <c r="H89" s="125"/>
      <c r="I89" s="13"/>
      <c r="J89" s="13"/>
      <c r="K89" s="13"/>
      <c r="L89" s="70"/>
    </row>
    <row r="90" spans="1:12" ht="14.25" customHeight="1">
      <c r="A90" s="124"/>
      <c r="B90" s="37" t="s">
        <v>137</v>
      </c>
      <c r="C90" s="13">
        <v>105</v>
      </c>
      <c r="D90" s="13">
        <v>161</v>
      </c>
      <c r="E90" s="13">
        <v>153</v>
      </c>
      <c r="F90" s="31">
        <f t="shared" si="13"/>
        <v>314</v>
      </c>
      <c r="G90" s="57"/>
      <c r="H90" s="13"/>
      <c r="I90" s="13"/>
      <c r="J90" s="13"/>
      <c r="K90" s="13"/>
      <c r="L90" s="70"/>
    </row>
    <row r="91" spans="1:12" ht="14.25" customHeight="1">
      <c r="A91" s="124"/>
      <c r="B91" s="37" t="s">
        <v>136</v>
      </c>
      <c r="C91" s="13">
        <v>47</v>
      </c>
      <c r="D91" s="13">
        <v>63</v>
      </c>
      <c r="E91" s="13">
        <v>77</v>
      </c>
      <c r="F91" s="31">
        <f t="shared" si="13"/>
        <v>140</v>
      </c>
      <c r="G91" s="57"/>
      <c r="H91" s="13"/>
      <c r="I91" s="13"/>
      <c r="J91" s="13"/>
      <c r="K91" s="13"/>
      <c r="L91" s="70"/>
    </row>
    <row r="92" spans="1:12" ht="14.25" customHeight="1">
      <c r="A92" s="124"/>
      <c r="B92" s="37" t="s">
        <v>135</v>
      </c>
      <c r="C92" s="13">
        <v>222</v>
      </c>
      <c r="D92" s="13">
        <v>284</v>
      </c>
      <c r="E92" s="13">
        <v>324</v>
      </c>
      <c r="F92" s="31">
        <f t="shared" si="13"/>
        <v>608</v>
      </c>
      <c r="G92" s="57"/>
      <c r="H92" s="13"/>
      <c r="I92" s="13"/>
      <c r="J92" s="13"/>
      <c r="K92" s="13"/>
      <c r="L92" s="70"/>
    </row>
    <row r="93" spans="1:12" ht="14.25" customHeight="1">
      <c r="A93" s="124"/>
      <c r="B93" s="26" t="s">
        <v>134</v>
      </c>
      <c r="C93" s="25">
        <f>SUM(C83:C92)</f>
        <v>1541</v>
      </c>
      <c r="D93" s="25">
        <f>SUM(D83:D92)</f>
        <v>1888</v>
      </c>
      <c r="E93" s="25">
        <f>SUM(E83:E92)</f>
        <v>2078</v>
      </c>
      <c r="F93" s="24">
        <f>SUM(F83:F92)</f>
        <v>3966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41</v>
      </c>
      <c r="E94" s="13">
        <v>44</v>
      </c>
      <c r="F94" s="31">
        <f t="shared" ref="F94:F109" si="14">SUM(D94:E94)</f>
        <v>85</v>
      </c>
      <c r="G94" s="57"/>
      <c r="H94" s="13"/>
      <c r="I94" s="13"/>
      <c r="J94" s="13"/>
      <c r="K94" s="13"/>
      <c r="L94" s="70"/>
    </row>
    <row r="95" spans="1:12" ht="14.25" customHeight="1">
      <c r="A95" s="124"/>
      <c r="B95" s="37" t="s">
        <v>131</v>
      </c>
      <c r="C95" s="13">
        <v>43</v>
      </c>
      <c r="D95" s="13">
        <v>53</v>
      </c>
      <c r="E95" s="13">
        <v>47</v>
      </c>
      <c r="F95" s="31">
        <f t="shared" si="14"/>
        <v>100</v>
      </c>
      <c r="G95" s="57"/>
      <c r="H95" s="13"/>
      <c r="I95" s="13"/>
      <c r="J95" s="13"/>
      <c r="K95" s="13"/>
      <c r="L95" s="70"/>
    </row>
    <row r="96" spans="1:12" ht="14.25" customHeight="1">
      <c r="A96" s="124"/>
      <c r="B96" s="37" t="s">
        <v>130</v>
      </c>
      <c r="C96" s="13">
        <v>22</v>
      </c>
      <c r="D96" s="13">
        <v>28</v>
      </c>
      <c r="E96" s="13">
        <v>36</v>
      </c>
      <c r="F96" s="31">
        <f t="shared" si="14"/>
        <v>64</v>
      </c>
      <c r="G96" s="57"/>
      <c r="H96" s="13"/>
      <c r="I96" s="13"/>
      <c r="J96" s="13"/>
      <c r="K96" s="13"/>
      <c r="L96" s="70"/>
    </row>
    <row r="97" spans="1:12" ht="14.25" customHeight="1">
      <c r="A97" s="124"/>
      <c r="B97" s="37" t="s">
        <v>129</v>
      </c>
      <c r="C97" s="13">
        <v>42</v>
      </c>
      <c r="D97" s="13">
        <v>46</v>
      </c>
      <c r="E97" s="13">
        <v>49</v>
      </c>
      <c r="F97" s="31">
        <f t="shared" si="14"/>
        <v>95</v>
      </c>
      <c r="G97" s="57"/>
      <c r="H97" s="13"/>
      <c r="I97" s="13"/>
      <c r="J97" s="13"/>
      <c r="K97" s="13"/>
      <c r="L97" s="70"/>
    </row>
    <row r="98" spans="1:12" ht="14.25" customHeight="1">
      <c r="A98" s="124"/>
      <c r="B98" s="37" t="s">
        <v>128</v>
      </c>
      <c r="C98" s="13">
        <v>114</v>
      </c>
      <c r="D98" s="13">
        <v>143</v>
      </c>
      <c r="E98" s="13">
        <v>154</v>
      </c>
      <c r="F98" s="31">
        <f t="shared" si="14"/>
        <v>297</v>
      </c>
      <c r="G98" s="57"/>
      <c r="H98" s="13"/>
      <c r="I98" s="13"/>
      <c r="J98" s="13"/>
      <c r="K98" s="13"/>
      <c r="L98" s="70"/>
    </row>
    <row r="99" spans="1:12" ht="14.25" customHeight="1">
      <c r="A99" s="124"/>
      <c r="B99" s="37" t="s">
        <v>127</v>
      </c>
      <c r="C99" s="13">
        <v>19</v>
      </c>
      <c r="D99" s="13">
        <v>25</v>
      </c>
      <c r="E99" s="13">
        <v>24</v>
      </c>
      <c r="F99" s="31">
        <f t="shared" si="14"/>
        <v>49</v>
      </c>
      <c r="G99" s="57"/>
      <c r="H99" s="13"/>
      <c r="I99" s="13"/>
      <c r="J99" s="13"/>
      <c r="K99" s="13"/>
      <c r="L99" s="70"/>
    </row>
    <row r="100" spans="1:12" ht="14.25" customHeight="1">
      <c r="A100" s="124"/>
      <c r="B100" s="37" t="s">
        <v>126</v>
      </c>
      <c r="C100" s="13">
        <v>51</v>
      </c>
      <c r="D100" s="13">
        <v>68</v>
      </c>
      <c r="E100" s="13">
        <v>65</v>
      </c>
      <c r="F100" s="31">
        <f t="shared" si="14"/>
        <v>133</v>
      </c>
      <c r="G100" s="57"/>
      <c r="H100" s="13"/>
      <c r="I100" s="13"/>
      <c r="J100" s="13"/>
      <c r="K100" s="13"/>
      <c r="L100" s="70"/>
    </row>
    <row r="101" spans="1:12" ht="14.25" customHeight="1">
      <c r="A101" s="124"/>
      <c r="B101" s="37" t="s">
        <v>125</v>
      </c>
      <c r="C101" s="13">
        <v>104</v>
      </c>
      <c r="D101" s="13">
        <v>116</v>
      </c>
      <c r="E101" s="13">
        <v>137</v>
      </c>
      <c r="F101" s="31">
        <f t="shared" si="14"/>
        <v>253</v>
      </c>
      <c r="G101" s="57"/>
      <c r="H101" s="13"/>
      <c r="I101" s="13"/>
      <c r="J101" s="13"/>
      <c r="K101" s="13"/>
      <c r="L101" s="70"/>
    </row>
    <row r="102" spans="1:12" ht="14.25" customHeight="1">
      <c r="A102" s="124"/>
      <c r="B102" s="37" t="s">
        <v>124</v>
      </c>
      <c r="C102" s="13">
        <v>150</v>
      </c>
      <c r="D102" s="13">
        <v>182</v>
      </c>
      <c r="E102" s="13">
        <v>188</v>
      </c>
      <c r="F102" s="31">
        <f t="shared" si="14"/>
        <v>370</v>
      </c>
      <c r="G102" s="57"/>
      <c r="H102" s="13"/>
      <c r="I102" s="13"/>
      <c r="J102" s="13"/>
      <c r="K102" s="13"/>
      <c r="L102" s="70"/>
    </row>
    <row r="103" spans="1:12" ht="14.25" customHeight="1">
      <c r="A103" s="124"/>
      <c r="B103" s="37" t="s">
        <v>123</v>
      </c>
      <c r="C103" s="13">
        <v>138</v>
      </c>
      <c r="D103" s="13">
        <v>195</v>
      </c>
      <c r="E103" s="13">
        <v>184</v>
      </c>
      <c r="F103" s="31">
        <f t="shared" si="14"/>
        <v>379</v>
      </c>
      <c r="G103" s="57"/>
      <c r="H103" s="13"/>
      <c r="I103" s="13"/>
      <c r="J103" s="13"/>
      <c r="K103" s="13"/>
      <c r="L103" s="70"/>
    </row>
    <row r="104" spans="1:12" ht="14.25" customHeight="1">
      <c r="A104" s="124"/>
      <c r="B104" s="37" t="s">
        <v>122</v>
      </c>
      <c r="C104" s="13">
        <v>67</v>
      </c>
      <c r="D104" s="13">
        <v>65</v>
      </c>
      <c r="E104" s="13">
        <v>68</v>
      </c>
      <c r="F104" s="31">
        <f t="shared" si="14"/>
        <v>133</v>
      </c>
      <c r="G104" s="57"/>
      <c r="H104" s="13"/>
      <c r="I104" s="13"/>
      <c r="J104" s="13"/>
      <c r="K104" s="13"/>
      <c r="L104" s="70"/>
    </row>
    <row r="105" spans="1:12" ht="14.25" customHeight="1">
      <c r="A105" s="124"/>
      <c r="B105" s="37" t="s">
        <v>121</v>
      </c>
      <c r="C105" s="13">
        <v>46</v>
      </c>
      <c r="D105" s="13">
        <v>64</v>
      </c>
      <c r="E105" s="13">
        <v>67</v>
      </c>
      <c r="F105" s="31">
        <f t="shared" si="14"/>
        <v>131</v>
      </c>
      <c r="G105" s="57"/>
      <c r="H105" s="13"/>
      <c r="I105" s="13"/>
      <c r="J105" s="13"/>
      <c r="K105" s="13"/>
      <c r="L105" s="70"/>
    </row>
    <row r="106" spans="1:12" ht="14.25" customHeight="1">
      <c r="A106" s="124"/>
      <c r="B106" s="37" t="s">
        <v>120</v>
      </c>
      <c r="C106" s="13">
        <v>29</v>
      </c>
      <c r="D106" s="13">
        <v>47</v>
      </c>
      <c r="E106" s="13">
        <v>56</v>
      </c>
      <c r="F106" s="31">
        <f t="shared" si="14"/>
        <v>103</v>
      </c>
      <c r="G106" s="57"/>
      <c r="H106" s="13"/>
      <c r="I106" s="13"/>
      <c r="J106" s="13"/>
      <c r="K106" s="13"/>
      <c r="L106" s="70"/>
    </row>
    <row r="107" spans="1:12" ht="14.25" customHeight="1">
      <c r="A107" s="124"/>
      <c r="B107" s="37" t="s">
        <v>119</v>
      </c>
      <c r="C107" s="13">
        <v>84</v>
      </c>
      <c r="D107" s="13">
        <v>111</v>
      </c>
      <c r="E107" s="13">
        <v>119</v>
      </c>
      <c r="F107" s="31">
        <f t="shared" si="14"/>
        <v>230</v>
      </c>
      <c r="G107" s="57"/>
      <c r="H107" s="13"/>
      <c r="I107" s="13"/>
      <c r="J107" s="13"/>
      <c r="K107" s="13"/>
      <c r="L107" s="70"/>
    </row>
    <row r="108" spans="1:12" ht="14.25" customHeight="1">
      <c r="A108" s="124"/>
      <c r="B108" s="37" t="s">
        <v>118</v>
      </c>
      <c r="C108" s="13">
        <v>79</v>
      </c>
      <c r="D108" s="13">
        <v>91</v>
      </c>
      <c r="E108" s="13">
        <v>109</v>
      </c>
      <c r="F108" s="31">
        <f t="shared" si="14"/>
        <v>200</v>
      </c>
      <c r="G108" s="57"/>
      <c r="H108" s="13"/>
      <c r="I108" s="13"/>
      <c r="J108" s="13"/>
      <c r="K108" s="13"/>
      <c r="L108" s="70"/>
    </row>
    <row r="109" spans="1:12" ht="14.25" customHeight="1">
      <c r="A109" s="124"/>
      <c r="B109" s="37" t="s">
        <v>117</v>
      </c>
      <c r="C109" s="13">
        <v>77</v>
      </c>
      <c r="D109" s="13">
        <v>95</v>
      </c>
      <c r="E109" s="13">
        <v>98</v>
      </c>
      <c r="F109" s="31">
        <f t="shared" si="14"/>
        <v>193</v>
      </c>
      <c r="G109" s="57"/>
      <c r="H109" s="13"/>
      <c r="I109" s="13"/>
      <c r="J109" s="13"/>
      <c r="K109" s="13"/>
      <c r="L109" s="70"/>
    </row>
    <row r="110" spans="1:12" ht="14.25" customHeight="1">
      <c r="A110" s="124"/>
      <c r="B110" s="26" t="s">
        <v>116</v>
      </c>
      <c r="C110" s="25">
        <f>SUM(C94:C109)</f>
        <v>1098</v>
      </c>
      <c r="D110" s="25">
        <f>SUM(D94:D109)</f>
        <v>1370</v>
      </c>
      <c r="E110" s="25">
        <f>SUM(E94:E109)</f>
        <v>1445</v>
      </c>
      <c r="F110" s="24">
        <f>SUM(F94:F109)</f>
        <v>2815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51</v>
      </c>
      <c r="D111" s="13">
        <v>79</v>
      </c>
      <c r="E111" s="13">
        <v>73</v>
      </c>
      <c r="F111" s="31">
        <f>SUM(D111:E111)</f>
        <v>152</v>
      </c>
      <c r="G111" s="57"/>
      <c r="H111" s="13"/>
      <c r="I111" s="13"/>
      <c r="J111" s="13"/>
      <c r="K111" s="13"/>
      <c r="L111" s="70"/>
    </row>
    <row r="112" spans="1:12" ht="14.25" customHeight="1">
      <c r="A112" s="124"/>
      <c r="B112" s="37" t="s">
        <v>113</v>
      </c>
      <c r="C112" s="13">
        <v>74</v>
      </c>
      <c r="D112" s="13">
        <v>103</v>
      </c>
      <c r="E112" s="13">
        <v>91</v>
      </c>
      <c r="F112" s="31">
        <f>SUM(D112:E112)</f>
        <v>194</v>
      </c>
      <c r="G112" s="57"/>
      <c r="H112" s="13"/>
      <c r="I112" s="13"/>
      <c r="J112" s="13"/>
      <c r="K112" s="13"/>
      <c r="L112" s="70"/>
    </row>
    <row r="113" spans="1:12" ht="14.25" customHeight="1">
      <c r="A113" s="124"/>
      <c r="B113" s="37" t="s">
        <v>112</v>
      </c>
      <c r="C113" s="13">
        <v>41</v>
      </c>
      <c r="D113" s="13">
        <v>62</v>
      </c>
      <c r="E113" s="13">
        <v>63</v>
      </c>
      <c r="F113" s="31">
        <f>SUM(D113:E113)</f>
        <v>125</v>
      </c>
      <c r="G113" s="57"/>
      <c r="H113" s="13"/>
      <c r="I113" s="13"/>
      <c r="J113" s="13"/>
      <c r="K113" s="13"/>
      <c r="L113" s="70"/>
    </row>
    <row r="114" spans="1:12" ht="14.25" customHeight="1">
      <c r="A114" s="124"/>
      <c r="B114" s="26" t="s">
        <v>111</v>
      </c>
      <c r="C114" s="25">
        <f>SUM(C111:C113)</f>
        <v>166</v>
      </c>
      <c r="D114" s="25">
        <f>SUM(D111:D113)</f>
        <v>244</v>
      </c>
      <c r="E114" s="25">
        <f>SUM(E111:E113)</f>
        <v>227</v>
      </c>
      <c r="F114" s="24">
        <f>SUM(F111:F113)</f>
        <v>471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244</v>
      </c>
      <c r="K116" s="64">
        <v>245</v>
      </c>
      <c r="L116" s="63">
        <f t="shared" ref="L116:L124" si="15">SUM(J116:K116)</f>
        <v>489</v>
      </c>
    </row>
    <row r="117" spans="1:12" ht="14.25" customHeight="1">
      <c r="A117" s="124" t="s">
        <v>107</v>
      </c>
      <c r="B117" s="37" t="s">
        <v>106</v>
      </c>
      <c r="C117" s="13">
        <v>174</v>
      </c>
      <c r="D117" s="13">
        <v>172</v>
      </c>
      <c r="E117" s="13">
        <v>196</v>
      </c>
      <c r="F117" s="31">
        <f t="shared" ref="F117:F138" si="16">SUM(D117:E117)</f>
        <v>368</v>
      </c>
      <c r="G117" s="57"/>
      <c r="H117" s="37" t="s">
        <v>105</v>
      </c>
      <c r="I117" s="13">
        <v>140</v>
      </c>
      <c r="J117" s="13">
        <v>172</v>
      </c>
      <c r="K117" s="13">
        <v>177</v>
      </c>
      <c r="L117" s="61">
        <f t="shared" si="15"/>
        <v>349</v>
      </c>
    </row>
    <row r="118" spans="1:12" ht="14.25" customHeight="1">
      <c r="A118" s="124"/>
      <c r="B118" s="37" t="s">
        <v>104</v>
      </c>
      <c r="C118" s="13">
        <v>280</v>
      </c>
      <c r="D118" s="13">
        <v>270</v>
      </c>
      <c r="E118" s="13">
        <v>245</v>
      </c>
      <c r="F118" s="31">
        <f t="shared" si="16"/>
        <v>515</v>
      </c>
      <c r="G118" s="57"/>
      <c r="H118" s="37" t="s">
        <v>103</v>
      </c>
      <c r="I118" s="13">
        <v>133</v>
      </c>
      <c r="J118" s="13">
        <v>200</v>
      </c>
      <c r="K118" s="13">
        <v>216</v>
      </c>
      <c r="L118" s="61">
        <f t="shared" si="15"/>
        <v>416</v>
      </c>
    </row>
    <row r="119" spans="1:12" ht="14.25" customHeight="1">
      <c r="A119" s="124"/>
      <c r="B119" s="37" t="s">
        <v>102</v>
      </c>
      <c r="C119" s="13">
        <v>103</v>
      </c>
      <c r="D119" s="13">
        <v>101</v>
      </c>
      <c r="E119" s="13">
        <v>105</v>
      </c>
      <c r="F119" s="31">
        <f t="shared" si="16"/>
        <v>206</v>
      </c>
      <c r="G119" s="57"/>
      <c r="H119" s="37" t="s">
        <v>101</v>
      </c>
      <c r="I119" s="13">
        <v>50</v>
      </c>
      <c r="J119" s="13">
        <v>51</v>
      </c>
      <c r="K119" s="13">
        <v>63</v>
      </c>
      <c r="L119" s="61">
        <f t="shared" si="15"/>
        <v>114</v>
      </c>
    </row>
    <row r="120" spans="1:12" ht="14.25" customHeight="1">
      <c r="A120" s="124"/>
      <c r="B120" s="37" t="s">
        <v>100</v>
      </c>
      <c r="C120" s="13">
        <v>107</v>
      </c>
      <c r="D120" s="13">
        <v>95</v>
      </c>
      <c r="E120" s="13">
        <v>123</v>
      </c>
      <c r="F120" s="31">
        <f t="shared" si="16"/>
        <v>218</v>
      </c>
      <c r="G120" s="57"/>
      <c r="H120" s="37" t="s">
        <v>99</v>
      </c>
      <c r="I120" s="13">
        <v>141</v>
      </c>
      <c r="J120" s="13">
        <v>156</v>
      </c>
      <c r="K120" s="13">
        <v>176</v>
      </c>
      <c r="L120" s="61">
        <f t="shared" si="15"/>
        <v>332</v>
      </c>
    </row>
    <row r="121" spans="1:12" ht="14.25" customHeight="1">
      <c r="A121" s="124"/>
      <c r="B121" s="37" t="s">
        <v>98</v>
      </c>
      <c r="C121" s="13">
        <v>68</v>
      </c>
      <c r="D121" s="13">
        <v>62</v>
      </c>
      <c r="E121" s="13">
        <v>68</v>
      </c>
      <c r="F121" s="31">
        <f t="shared" si="16"/>
        <v>130</v>
      </c>
      <c r="G121" s="57"/>
      <c r="H121" s="37" t="s">
        <v>97</v>
      </c>
      <c r="I121" s="13">
        <v>142</v>
      </c>
      <c r="J121" s="13">
        <v>173</v>
      </c>
      <c r="K121" s="62">
        <v>168</v>
      </c>
      <c r="L121" s="61">
        <f t="shared" si="15"/>
        <v>341</v>
      </c>
    </row>
    <row r="122" spans="1:12" ht="14.25" customHeight="1">
      <c r="A122" s="124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6"/>
        <v>58</v>
      </c>
      <c r="G122" s="57"/>
      <c r="H122" s="37" t="s">
        <v>95</v>
      </c>
      <c r="I122" s="13">
        <v>184</v>
      </c>
      <c r="J122" s="13">
        <v>207</v>
      </c>
      <c r="K122" s="13">
        <v>220</v>
      </c>
      <c r="L122" s="61">
        <f t="shared" si="15"/>
        <v>427</v>
      </c>
    </row>
    <row r="123" spans="1:12" ht="14.25" customHeight="1">
      <c r="A123" s="124"/>
      <c r="B123" s="37" t="s">
        <v>94</v>
      </c>
      <c r="C123" s="13">
        <v>61</v>
      </c>
      <c r="D123" s="13">
        <v>62</v>
      </c>
      <c r="E123" s="13">
        <v>69</v>
      </c>
      <c r="F123" s="31">
        <f t="shared" si="16"/>
        <v>131</v>
      </c>
      <c r="G123" s="57"/>
      <c r="H123" s="37" t="s">
        <v>93</v>
      </c>
      <c r="I123" s="13">
        <v>45</v>
      </c>
      <c r="J123" s="13">
        <v>56</v>
      </c>
      <c r="K123" s="13">
        <v>58</v>
      </c>
      <c r="L123" s="61">
        <f t="shared" si="15"/>
        <v>114</v>
      </c>
    </row>
    <row r="124" spans="1:12" ht="14.25" customHeight="1">
      <c r="A124" s="124"/>
      <c r="B124" s="37" t="s">
        <v>92</v>
      </c>
      <c r="C124" s="13">
        <v>143</v>
      </c>
      <c r="D124" s="13">
        <v>142</v>
      </c>
      <c r="E124" s="13">
        <v>166</v>
      </c>
      <c r="F124" s="31">
        <f t="shared" si="16"/>
        <v>308</v>
      </c>
      <c r="G124" s="57"/>
      <c r="H124" s="37" t="s">
        <v>91</v>
      </c>
      <c r="I124" s="13">
        <v>225</v>
      </c>
      <c r="J124" s="13">
        <v>232</v>
      </c>
      <c r="K124" s="13">
        <v>267</v>
      </c>
      <c r="L124" s="61">
        <f t="shared" si="15"/>
        <v>499</v>
      </c>
    </row>
    <row r="125" spans="1:12" ht="14.25" customHeight="1">
      <c r="A125" s="124"/>
      <c r="B125" s="37" t="s">
        <v>90</v>
      </c>
      <c r="C125" s="13">
        <v>48</v>
      </c>
      <c r="D125" s="13">
        <v>33</v>
      </c>
      <c r="E125" s="13">
        <v>49</v>
      </c>
      <c r="F125" s="31">
        <f t="shared" si="16"/>
        <v>82</v>
      </c>
      <c r="G125" s="57"/>
      <c r="H125" s="26" t="s">
        <v>89</v>
      </c>
      <c r="I125" s="25">
        <f>SUM(I116:I124)</f>
        <v>1243</v>
      </c>
      <c r="J125" s="25">
        <f>SUM(J116:J124)</f>
        <v>1491</v>
      </c>
      <c r="K125" s="25">
        <f>SUM(K116:K124)</f>
        <v>1590</v>
      </c>
      <c r="L125" s="60">
        <f>SUM(L116:L124)</f>
        <v>3081</v>
      </c>
    </row>
    <row r="126" spans="1:12" ht="14.25" customHeight="1">
      <c r="A126" s="124"/>
      <c r="B126" s="37" t="s">
        <v>88</v>
      </c>
      <c r="C126" s="13">
        <v>70</v>
      </c>
      <c r="D126" s="13">
        <v>66</v>
      </c>
      <c r="E126" s="13">
        <v>80</v>
      </c>
      <c r="F126" s="31">
        <f t="shared" si="16"/>
        <v>146</v>
      </c>
      <c r="G126" s="57" t="s">
        <v>87</v>
      </c>
      <c r="H126" s="37" t="s">
        <v>86</v>
      </c>
      <c r="I126" s="13">
        <v>33</v>
      </c>
      <c r="J126" s="13">
        <v>51</v>
      </c>
      <c r="K126" s="13">
        <v>35</v>
      </c>
      <c r="L126" s="58">
        <f t="shared" ref="L126:L139" si="17">SUM(J126:K126)</f>
        <v>86</v>
      </c>
    </row>
    <row r="127" spans="1:12" ht="14.25" customHeight="1">
      <c r="A127" s="124"/>
      <c r="B127" s="37" t="s">
        <v>85</v>
      </c>
      <c r="C127" s="13">
        <v>37</v>
      </c>
      <c r="D127" s="13">
        <v>44</v>
      </c>
      <c r="E127" s="13">
        <v>36</v>
      </c>
      <c r="F127" s="31">
        <f t="shared" si="16"/>
        <v>80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7"/>
        <v>19</v>
      </c>
    </row>
    <row r="128" spans="1:12" ht="14.25" customHeight="1">
      <c r="A128" s="124"/>
      <c r="B128" s="37" t="s">
        <v>83</v>
      </c>
      <c r="C128" s="13">
        <v>66</v>
      </c>
      <c r="D128" s="13">
        <v>58</v>
      </c>
      <c r="E128" s="13">
        <v>72</v>
      </c>
      <c r="F128" s="31">
        <f t="shared" si="16"/>
        <v>130</v>
      </c>
      <c r="G128" s="57"/>
      <c r="H128" s="59" t="s">
        <v>82</v>
      </c>
      <c r="I128" s="13">
        <v>42</v>
      </c>
      <c r="J128" s="13">
        <v>57</v>
      </c>
      <c r="K128" s="13">
        <v>70</v>
      </c>
      <c r="L128" s="58">
        <f t="shared" si="17"/>
        <v>127</v>
      </c>
    </row>
    <row r="129" spans="1:12" ht="14.25" customHeight="1">
      <c r="A129" s="124"/>
      <c r="B129" s="37" t="s">
        <v>81</v>
      </c>
      <c r="C129" s="13">
        <v>74</v>
      </c>
      <c r="D129" s="13">
        <v>65</v>
      </c>
      <c r="E129" s="13">
        <v>83</v>
      </c>
      <c r="F129" s="31">
        <f t="shared" si="16"/>
        <v>148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7"/>
        <v>35</v>
      </c>
    </row>
    <row r="130" spans="1:12" ht="14.25" customHeight="1">
      <c r="A130" s="124"/>
      <c r="B130" s="37" t="s">
        <v>79</v>
      </c>
      <c r="C130" s="13">
        <v>67</v>
      </c>
      <c r="D130" s="13">
        <v>60</v>
      </c>
      <c r="E130" s="13">
        <v>67</v>
      </c>
      <c r="F130" s="31">
        <f t="shared" si="16"/>
        <v>127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7"/>
        <v>11</v>
      </c>
    </row>
    <row r="131" spans="1:12" ht="14.25" customHeight="1">
      <c r="A131" s="124"/>
      <c r="B131" s="37" t="s">
        <v>77</v>
      </c>
      <c r="C131" s="13">
        <v>112</v>
      </c>
      <c r="D131" s="13">
        <v>110</v>
      </c>
      <c r="E131" s="13">
        <v>107</v>
      </c>
      <c r="F131" s="31">
        <f t="shared" si="16"/>
        <v>217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7"/>
        <v>26</v>
      </c>
    </row>
    <row r="132" spans="1:12" ht="14.25" customHeight="1">
      <c r="A132" s="124"/>
      <c r="B132" s="37" t="s">
        <v>75</v>
      </c>
      <c r="C132" s="13">
        <v>156</v>
      </c>
      <c r="D132" s="13">
        <v>151</v>
      </c>
      <c r="E132" s="13">
        <v>160</v>
      </c>
      <c r="F132" s="31">
        <f t="shared" si="16"/>
        <v>311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7"/>
        <v>44</v>
      </c>
    </row>
    <row r="133" spans="1:12" ht="14.25" customHeight="1">
      <c r="A133" s="124"/>
      <c r="B133" s="37" t="s">
        <v>73</v>
      </c>
      <c r="C133" s="13">
        <v>126</v>
      </c>
      <c r="D133" s="13">
        <v>120</v>
      </c>
      <c r="E133" s="13">
        <v>133</v>
      </c>
      <c r="F133" s="31">
        <f t="shared" si="16"/>
        <v>253</v>
      </c>
      <c r="G133" s="57"/>
      <c r="H133" s="59" t="s">
        <v>72</v>
      </c>
      <c r="I133" s="13">
        <v>17</v>
      </c>
      <c r="J133" s="13">
        <v>14</v>
      </c>
      <c r="K133" s="13">
        <v>14</v>
      </c>
      <c r="L133" s="58">
        <f t="shared" si="17"/>
        <v>28</v>
      </c>
    </row>
    <row r="134" spans="1:12" ht="14.25" customHeight="1">
      <c r="A134" s="124"/>
      <c r="B134" s="37" t="s">
        <v>71</v>
      </c>
      <c r="C134" s="13">
        <v>112</v>
      </c>
      <c r="D134" s="13">
        <v>114</v>
      </c>
      <c r="E134" s="13">
        <v>135</v>
      </c>
      <c r="F134" s="31">
        <f t="shared" si="16"/>
        <v>249</v>
      </c>
      <c r="G134" s="57"/>
      <c r="H134" s="59" t="s">
        <v>70</v>
      </c>
      <c r="I134" s="13">
        <v>17</v>
      </c>
      <c r="J134" s="13">
        <v>18</v>
      </c>
      <c r="K134" s="13">
        <v>21</v>
      </c>
      <c r="L134" s="58">
        <f t="shared" si="17"/>
        <v>39</v>
      </c>
    </row>
    <row r="135" spans="1:12" ht="14.25" customHeight="1">
      <c r="A135" s="124"/>
      <c r="B135" s="37" t="s">
        <v>69</v>
      </c>
      <c r="C135" s="13">
        <v>194</v>
      </c>
      <c r="D135" s="13">
        <v>207</v>
      </c>
      <c r="E135" s="13">
        <v>216</v>
      </c>
      <c r="F135" s="31">
        <f t="shared" si="16"/>
        <v>423</v>
      </c>
      <c r="G135" s="57"/>
      <c r="H135" s="59" t="s">
        <v>68</v>
      </c>
      <c r="I135" s="13">
        <v>24</v>
      </c>
      <c r="J135" s="13">
        <v>21</v>
      </c>
      <c r="K135" s="13">
        <v>25</v>
      </c>
      <c r="L135" s="58">
        <f t="shared" si="17"/>
        <v>46</v>
      </c>
    </row>
    <row r="136" spans="1:12" ht="14.25" customHeight="1">
      <c r="A136" s="124"/>
      <c r="B136" s="37" t="s">
        <v>67</v>
      </c>
      <c r="C136" s="13">
        <v>39</v>
      </c>
      <c r="D136" s="13">
        <v>43</v>
      </c>
      <c r="E136" s="13">
        <v>41</v>
      </c>
      <c r="F136" s="31">
        <f t="shared" si="16"/>
        <v>84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7"/>
        <v>20</v>
      </c>
    </row>
    <row r="137" spans="1:12" ht="14.25" customHeight="1">
      <c r="A137" s="124"/>
      <c r="B137" s="37" t="s">
        <v>65</v>
      </c>
      <c r="C137" s="13">
        <v>214</v>
      </c>
      <c r="D137" s="13">
        <v>169</v>
      </c>
      <c r="E137" s="13">
        <v>192</v>
      </c>
      <c r="F137" s="31">
        <f t="shared" si="16"/>
        <v>361</v>
      </c>
      <c r="G137" s="57"/>
      <c r="H137" s="59" t="s">
        <v>64</v>
      </c>
      <c r="I137" s="13">
        <v>26</v>
      </c>
      <c r="J137" s="13">
        <v>26</v>
      </c>
      <c r="K137" s="13">
        <v>31</v>
      </c>
      <c r="L137" s="58">
        <f t="shared" si="17"/>
        <v>57</v>
      </c>
    </row>
    <row r="138" spans="1:12" ht="14.25" customHeight="1">
      <c r="A138" s="124"/>
      <c r="B138" s="125" t="s">
        <v>63</v>
      </c>
      <c r="C138" s="13">
        <v>127</v>
      </c>
      <c r="D138" s="13">
        <v>179</v>
      </c>
      <c r="E138" s="13">
        <v>187</v>
      </c>
      <c r="F138" s="31">
        <f t="shared" si="16"/>
        <v>366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7"/>
        <v>40</v>
      </c>
    </row>
    <row r="139" spans="1:12" ht="14.25" customHeight="1">
      <c r="A139" s="124"/>
      <c r="B139" s="26" t="s">
        <v>61</v>
      </c>
      <c r="C139" s="25">
        <f>SUM(C117:C138)</f>
        <v>2404</v>
      </c>
      <c r="D139" s="25">
        <f>SUM(D117:D138)</f>
        <v>2347</v>
      </c>
      <c r="E139" s="25">
        <f>SUM(E117:E138)</f>
        <v>2564</v>
      </c>
      <c r="F139" s="24">
        <f>SUM(F117:F138)</f>
        <v>4911</v>
      </c>
      <c r="G139" s="57"/>
      <c r="H139" s="59" t="s">
        <v>60</v>
      </c>
      <c r="I139" s="13">
        <v>10</v>
      </c>
      <c r="J139" s="13">
        <v>11</v>
      </c>
      <c r="K139" s="13">
        <v>10</v>
      </c>
      <c r="L139" s="58">
        <f t="shared" si="17"/>
        <v>21</v>
      </c>
    </row>
    <row r="140" spans="1:12" ht="14.25" customHeight="1">
      <c r="A140" s="124" t="s">
        <v>59</v>
      </c>
      <c r="B140" s="37" t="s">
        <v>58</v>
      </c>
      <c r="C140" s="13">
        <v>137</v>
      </c>
      <c r="D140" s="13">
        <v>155</v>
      </c>
      <c r="E140" s="13">
        <v>182</v>
      </c>
      <c r="F140" s="31">
        <f t="shared" ref="F140:F156" si="18">SUM(D140:E140)</f>
        <v>337</v>
      </c>
      <c r="G140" s="57"/>
      <c r="H140" s="26" t="s">
        <v>57</v>
      </c>
      <c r="I140" s="25">
        <f>SUM(I126:I139)</f>
        <v>264</v>
      </c>
      <c r="J140" s="25">
        <f>SUM(J126:J139)</f>
        <v>296</v>
      </c>
      <c r="K140" s="25">
        <f>SUM(K126:K139)</f>
        <v>303</v>
      </c>
      <c r="L140" s="60">
        <f>SUM(L126:L139)</f>
        <v>599</v>
      </c>
    </row>
    <row r="141" spans="1:12" ht="14.25" customHeight="1">
      <c r="A141" s="124"/>
      <c r="B141" s="37" t="s">
        <v>56</v>
      </c>
      <c r="C141" s="13">
        <v>168</v>
      </c>
      <c r="D141" s="13">
        <v>205</v>
      </c>
      <c r="E141" s="13">
        <v>217</v>
      </c>
      <c r="F141" s="31">
        <f t="shared" si="18"/>
        <v>422</v>
      </c>
      <c r="G141" s="57" t="s">
        <v>55</v>
      </c>
      <c r="H141" s="59" t="s">
        <v>54</v>
      </c>
      <c r="I141" s="13">
        <v>52</v>
      </c>
      <c r="J141" s="13">
        <v>61</v>
      </c>
      <c r="K141" s="13">
        <v>59</v>
      </c>
      <c r="L141" s="58">
        <f>SUM(J141:K141)</f>
        <v>120</v>
      </c>
    </row>
    <row r="142" spans="1:12" ht="14.25" customHeight="1">
      <c r="A142" s="124"/>
      <c r="B142" s="37" t="s">
        <v>53</v>
      </c>
      <c r="C142" s="13">
        <v>158</v>
      </c>
      <c r="D142" s="13">
        <v>186</v>
      </c>
      <c r="E142" s="13">
        <v>195</v>
      </c>
      <c r="F142" s="31">
        <f t="shared" si="18"/>
        <v>381</v>
      </c>
      <c r="G142" s="57"/>
      <c r="H142" s="59" t="s">
        <v>52</v>
      </c>
      <c r="I142" s="13">
        <v>46</v>
      </c>
      <c r="J142" s="13">
        <v>52</v>
      </c>
      <c r="K142" s="13">
        <v>41</v>
      </c>
      <c r="L142" s="58">
        <f>SUM(J142:K142)</f>
        <v>93</v>
      </c>
    </row>
    <row r="143" spans="1:12" ht="14.25" customHeight="1">
      <c r="A143" s="124"/>
      <c r="B143" s="37" t="s">
        <v>51</v>
      </c>
      <c r="C143" s="13">
        <v>65</v>
      </c>
      <c r="D143" s="13">
        <v>72</v>
      </c>
      <c r="E143" s="13">
        <v>94</v>
      </c>
      <c r="F143" s="31">
        <f t="shared" si="18"/>
        <v>166</v>
      </c>
      <c r="G143" s="57"/>
      <c r="H143" s="59" t="s">
        <v>50</v>
      </c>
      <c r="I143" s="13">
        <v>51</v>
      </c>
      <c r="J143" s="13">
        <v>50</v>
      </c>
      <c r="K143" s="13">
        <v>47</v>
      </c>
      <c r="L143" s="58">
        <f>SUM(J143:K143)</f>
        <v>97</v>
      </c>
    </row>
    <row r="144" spans="1:12" ht="14.25" customHeight="1">
      <c r="A144" s="124"/>
      <c r="B144" s="37" t="s">
        <v>49</v>
      </c>
      <c r="C144" s="13">
        <v>32</v>
      </c>
      <c r="D144" s="13">
        <v>35</v>
      </c>
      <c r="E144" s="13">
        <v>33</v>
      </c>
      <c r="F144" s="31">
        <f t="shared" si="18"/>
        <v>68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3" ht="14.25" customHeight="1">
      <c r="A145" s="124"/>
      <c r="B145" s="37" t="s">
        <v>47</v>
      </c>
      <c r="C145" s="13">
        <v>132</v>
      </c>
      <c r="D145" s="13">
        <v>164</v>
      </c>
      <c r="E145" s="13">
        <v>192</v>
      </c>
      <c r="F145" s="31">
        <f t="shared" si="18"/>
        <v>356</v>
      </c>
      <c r="G145" s="57"/>
      <c r="H145" s="59" t="s">
        <v>46</v>
      </c>
      <c r="I145" s="13">
        <v>30</v>
      </c>
      <c r="J145" s="13">
        <v>36</v>
      </c>
      <c r="K145" s="13">
        <v>33</v>
      </c>
      <c r="L145" s="58">
        <f>SUM(J145:K145)</f>
        <v>69</v>
      </c>
    </row>
    <row r="146" spans="1:13" ht="14.25" customHeight="1">
      <c r="A146" s="124"/>
      <c r="B146" s="37" t="s">
        <v>45</v>
      </c>
      <c r="C146" s="13">
        <v>32</v>
      </c>
      <c r="D146" s="13">
        <v>43</v>
      </c>
      <c r="E146" s="13">
        <v>41</v>
      </c>
      <c r="F146" s="31">
        <f t="shared" si="18"/>
        <v>84</v>
      </c>
      <c r="G146" s="57"/>
      <c r="H146" s="26" t="s">
        <v>44</v>
      </c>
      <c r="I146" s="25">
        <f>SUM(I141:I145)</f>
        <v>213</v>
      </c>
      <c r="J146" s="25">
        <f>SUM(J141:J145)</f>
        <v>232</v>
      </c>
      <c r="K146" s="25">
        <f>SUM(K141:K145)</f>
        <v>216</v>
      </c>
      <c r="L146" s="56">
        <f>SUM(L141:L145)</f>
        <v>448</v>
      </c>
    </row>
    <row r="147" spans="1:13" ht="14.25" customHeight="1">
      <c r="A147" s="124"/>
      <c r="B147" s="37" t="s">
        <v>43</v>
      </c>
      <c r="C147" s="13">
        <v>38</v>
      </c>
      <c r="D147" s="13">
        <v>47</v>
      </c>
      <c r="E147" s="13">
        <v>55</v>
      </c>
      <c r="F147" s="31">
        <f t="shared" si="18"/>
        <v>102</v>
      </c>
      <c r="G147" s="129" t="s">
        <v>42</v>
      </c>
      <c r="H147" s="130"/>
      <c r="I147" s="55">
        <f>SUM(C139+C157+C164+C167+I125+I140+I146)</f>
        <v>6947</v>
      </c>
      <c r="J147" s="55">
        <f>SUM(D139+D157+D164+D167+J125+J140+J146)</f>
        <v>7778</v>
      </c>
      <c r="K147" s="55">
        <f>SUM(E139+E157+E164+E167+K125+K140+K146)</f>
        <v>8364</v>
      </c>
      <c r="L147" s="54">
        <f>SUM(F139+F157+F164+F167+L125+L140+L146)</f>
        <v>16142</v>
      </c>
    </row>
    <row r="148" spans="1:13" ht="14.25" customHeight="1">
      <c r="A148" s="124"/>
      <c r="B148" s="37" t="s">
        <v>41</v>
      </c>
      <c r="C148" s="13">
        <v>100</v>
      </c>
      <c r="D148" s="13">
        <v>125</v>
      </c>
      <c r="E148" s="13">
        <v>153</v>
      </c>
      <c r="F148" s="31">
        <f t="shared" si="18"/>
        <v>278</v>
      </c>
      <c r="G148" s="53"/>
      <c r="H148" s="125"/>
      <c r="I148" s="13"/>
      <c r="J148" s="13"/>
      <c r="K148" s="13"/>
      <c r="L148" s="52"/>
    </row>
    <row r="149" spans="1:13" ht="14.25" customHeight="1">
      <c r="A149" s="124"/>
      <c r="B149" s="37" t="s">
        <v>40</v>
      </c>
      <c r="C149" s="13">
        <v>62</v>
      </c>
      <c r="D149" s="13">
        <v>83</v>
      </c>
      <c r="E149" s="13">
        <v>96</v>
      </c>
      <c r="F149" s="31">
        <f t="shared" si="18"/>
        <v>179</v>
      </c>
      <c r="G149" s="146" t="s">
        <v>39</v>
      </c>
      <c r="H149" s="147"/>
      <c r="I149" s="150">
        <f>SUM(C30+I39+I67+I147)</f>
        <v>19334</v>
      </c>
      <c r="J149" s="150">
        <f>SUM(D30+J39+J67+J147)</f>
        <v>22865</v>
      </c>
      <c r="K149" s="150">
        <f>SUM(E30+K39+K67+K147)</f>
        <v>24508</v>
      </c>
      <c r="L149" s="152">
        <f>SUM(J149:K149)</f>
        <v>47373</v>
      </c>
    </row>
    <row r="150" spans="1:13" ht="14.25" customHeight="1">
      <c r="A150" s="124"/>
      <c r="B150" s="37" t="s">
        <v>38</v>
      </c>
      <c r="C150" s="13">
        <v>147</v>
      </c>
      <c r="D150" s="13">
        <v>169</v>
      </c>
      <c r="E150" s="13">
        <v>178</v>
      </c>
      <c r="F150" s="31">
        <f t="shared" si="18"/>
        <v>347</v>
      </c>
      <c r="G150" s="148"/>
      <c r="H150" s="149"/>
      <c r="I150" s="151"/>
      <c r="J150" s="151"/>
      <c r="K150" s="151"/>
      <c r="L150" s="153"/>
      <c r="M150" s="116"/>
    </row>
    <row r="151" spans="1:13" ht="14.25" customHeight="1">
      <c r="A151" s="124"/>
      <c r="B151" s="37" t="s">
        <v>37</v>
      </c>
      <c r="C151" s="13">
        <v>31</v>
      </c>
      <c r="D151" s="13">
        <v>35</v>
      </c>
      <c r="E151" s="13">
        <v>39</v>
      </c>
      <c r="F151" s="31">
        <f t="shared" si="18"/>
        <v>74</v>
      </c>
      <c r="G151" s="154" t="s">
        <v>36</v>
      </c>
      <c r="H151" s="155"/>
      <c r="I151" s="156">
        <f>I149-'H31.1月 '!I149</f>
        <v>-13</v>
      </c>
      <c r="J151" s="156">
        <f>J149-'H31.1月 '!J149</f>
        <v>-50</v>
      </c>
      <c r="K151" s="156">
        <f>K149-'H31.1月 '!K149</f>
        <v>-22</v>
      </c>
      <c r="L151" s="158">
        <f>L149-'H31.1月 '!L149</f>
        <v>-72</v>
      </c>
      <c r="M151" s="116"/>
    </row>
    <row r="152" spans="1:13" ht="14.25" customHeight="1">
      <c r="A152" s="124"/>
      <c r="B152" s="37" t="s">
        <v>35</v>
      </c>
      <c r="C152" s="13">
        <v>22</v>
      </c>
      <c r="D152" s="13">
        <v>25</v>
      </c>
      <c r="E152" s="13">
        <v>26</v>
      </c>
      <c r="F152" s="31">
        <f t="shared" si="18"/>
        <v>51</v>
      </c>
      <c r="G152" s="148"/>
      <c r="H152" s="149"/>
      <c r="I152" s="157"/>
      <c r="J152" s="157"/>
      <c r="K152" s="157"/>
      <c r="L152" s="159"/>
      <c r="M152" s="116"/>
    </row>
    <row r="153" spans="1:13" ht="14.25" customHeight="1">
      <c r="A153" s="124"/>
      <c r="B153" s="37" t="s">
        <v>34</v>
      </c>
      <c r="C153" s="13">
        <v>66</v>
      </c>
      <c r="D153" s="13">
        <v>98</v>
      </c>
      <c r="E153" s="13">
        <v>95</v>
      </c>
      <c r="F153" s="31">
        <f t="shared" si="18"/>
        <v>193</v>
      </c>
      <c r="G153" s="170" t="s">
        <v>33</v>
      </c>
      <c r="H153" s="171"/>
      <c r="I153" s="13"/>
      <c r="J153" s="13">
        <v>48</v>
      </c>
      <c r="K153" s="13">
        <v>51</v>
      </c>
      <c r="L153" s="70">
        <v>50</v>
      </c>
    </row>
    <row r="154" spans="1:13" ht="14.25" customHeight="1">
      <c r="A154" s="124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8"/>
        <v>120</v>
      </c>
      <c r="G154" s="172" t="s">
        <v>31</v>
      </c>
      <c r="H154" s="173"/>
      <c r="I154" s="50"/>
      <c r="J154" s="50">
        <v>39</v>
      </c>
      <c r="K154" s="50">
        <v>33</v>
      </c>
      <c r="L154" s="48">
        <f t="shared" ref="L154:L159" si="19">SUM(J154:K154)</f>
        <v>72</v>
      </c>
    </row>
    <row r="155" spans="1:13" ht="14.25" customHeight="1">
      <c r="A155" s="124"/>
      <c r="B155" s="37" t="s">
        <v>30</v>
      </c>
      <c r="C155" s="13">
        <v>245</v>
      </c>
      <c r="D155" s="13">
        <v>239</v>
      </c>
      <c r="E155" s="13">
        <v>283</v>
      </c>
      <c r="F155" s="31">
        <f t="shared" si="18"/>
        <v>522</v>
      </c>
      <c r="G155" s="172" t="s">
        <v>29</v>
      </c>
      <c r="H155" s="173"/>
      <c r="I155" s="50"/>
      <c r="J155" s="50">
        <v>66</v>
      </c>
      <c r="K155" s="50">
        <v>40</v>
      </c>
      <c r="L155" s="48">
        <f t="shared" si="19"/>
        <v>106</v>
      </c>
    </row>
    <row r="156" spans="1:13" ht="14.25" customHeight="1">
      <c r="A156" s="124"/>
      <c r="B156" s="37" t="s">
        <v>28</v>
      </c>
      <c r="C156" s="13">
        <v>40</v>
      </c>
      <c r="D156" s="13">
        <v>38</v>
      </c>
      <c r="E156" s="13">
        <v>42</v>
      </c>
      <c r="F156" s="31">
        <f t="shared" si="18"/>
        <v>80</v>
      </c>
      <c r="G156" s="172" t="s">
        <v>27</v>
      </c>
      <c r="H156" s="173"/>
      <c r="I156" s="50"/>
      <c r="J156" s="50">
        <v>6</v>
      </c>
      <c r="K156" s="50">
        <v>10</v>
      </c>
      <c r="L156" s="48">
        <f t="shared" si="19"/>
        <v>16</v>
      </c>
    </row>
    <row r="157" spans="1:13" ht="14.25" customHeight="1">
      <c r="A157" s="124"/>
      <c r="B157" s="26" t="s">
        <v>26</v>
      </c>
      <c r="C157" s="25">
        <f>SUM(C140:C156)</f>
        <v>1525</v>
      </c>
      <c r="D157" s="25">
        <f>SUM(D140:D156)</f>
        <v>1775</v>
      </c>
      <c r="E157" s="25">
        <f>SUM(E140:E156)</f>
        <v>1985</v>
      </c>
      <c r="F157" s="24">
        <f>SUM(F140:F156)</f>
        <v>3760</v>
      </c>
      <c r="G157" s="172" t="s">
        <v>25</v>
      </c>
      <c r="H157" s="173"/>
      <c r="I157" s="50"/>
      <c r="J157" s="50">
        <v>30</v>
      </c>
      <c r="K157" s="50">
        <v>26</v>
      </c>
      <c r="L157" s="48">
        <f t="shared" si="19"/>
        <v>56</v>
      </c>
    </row>
    <row r="158" spans="1:13" ht="14.25" customHeight="1">
      <c r="A158" s="124" t="s">
        <v>24</v>
      </c>
      <c r="B158" s="37" t="s">
        <v>23</v>
      </c>
      <c r="C158" s="13">
        <v>122</v>
      </c>
      <c r="D158" s="13">
        <v>164</v>
      </c>
      <c r="E158" s="13">
        <v>164</v>
      </c>
      <c r="F158" s="31">
        <f t="shared" ref="F158:F163" si="20">SUM(D158:E158)</f>
        <v>328</v>
      </c>
      <c r="G158" s="172" t="s">
        <v>22</v>
      </c>
      <c r="H158" s="173"/>
      <c r="I158" s="50"/>
      <c r="J158" s="50">
        <v>2</v>
      </c>
      <c r="K158" s="50">
        <v>1</v>
      </c>
      <c r="L158" s="48">
        <f t="shared" si="19"/>
        <v>3</v>
      </c>
    </row>
    <row r="159" spans="1:13" ht="14.25" customHeight="1">
      <c r="A159" s="124"/>
      <c r="B159" s="37" t="s">
        <v>21</v>
      </c>
      <c r="C159" s="13">
        <v>210</v>
      </c>
      <c r="D159" s="13">
        <v>256</v>
      </c>
      <c r="E159" s="13">
        <v>278</v>
      </c>
      <c r="F159" s="31">
        <f t="shared" si="20"/>
        <v>534</v>
      </c>
      <c r="G159" s="160" t="s">
        <v>20</v>
      </c>
      <c r="H159" s="161"/>
      <c r="I159" s="49"/>
      <c r="J159" s="49">
        <v>1</v>
      </c>
      <c r="K159" s="49"/>
      <c r="L159" s="48">
        <f t="shared" si="19"/>
        <v>1</v>
      </c>
    </row>
    <row r="160" spans="1:13" ht="14.25" customHeight="1">
      <c r="A160" s="124"/>
      <c r="B160" s="37" t="s">
        <v>19</v>
      </c>
      <c r="C160" s="13">
        <v>65</v>
      </c>
      <c r="D160" s="13">
        <v>86</v>
      </c>
      <c r="E160" s="13">
        <v>78</v>
      </c>
      <c r="F160" s="31">
        <f t="shared" si="20"/>
        <v>164</v>
      </c>
      <c r="G160" s="123" t="s">
        <v>18</v>
      </c>
      <c r="H160" s="46"/>
      <c r="I160" s="45"/>
      <c r="J160" s="44"/>
      <c r="K160" s="44"/>
      <c r="L160" s="43"/>
    </row>
    <row r="161" spans="1:12" ht="14.25" customHeight="1">
      <c r="A161" s="124"/>
      <c r="B161" s="37" t="s">
        <v>17</v>
      </c>
      <c r="C161" s="13">
        <v>51</v>
      </c>
      <c r="D161" s="13">
        <v>77</v>
      </c>
      <c r="E161" s="13">
        <v>85</v>
      </c>
      <c r="F161" s="31">
        <f t="shared" si="20"/>
        <v>162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24"/>
      <c r="B162" s="37" t="s">
        <v>15</v>
      </c>
      <c r="C162" s="13">
        <v>207</v>
      </c>
      <c r="D162" s="13">
        <v>281</v>
      </c>
      <c r="E162" s="13">
        <v>289</v>
      </c>
      <c r="F162" s="31">
        <f t="shared" si="20"/>
        <v>570</v>
      </c>
      <c r="G162" s="42" t="s">
        <v>14</v>
      </c>
      <c r="H162" s="41" t="s">
        <v>11</v>
      </c>
      <c r="I162" s="40">
        <f>SUM(L162/L149)</f>
        <v>0.40976927785869588</v>
      </c>
      <c r="J162" s="39">
        <v>8715</v>
      </c>
      <c r="K162" s="39">
        <v>10697</v>
      </c>
      <c r="L162" s="38">
        <f t="shared" ref="L162:L167" si="21">SUM(J162:K162)</f>
        <v>19412</v>
      </c>
    </row>
    <row r="163" spans="1:12" ht="14.25" customHeight="1">
      <c r="A163" s="124"/>
      <c r="B163" s="37" t="s">
        <v>13</v>
      </c>
      <c r="C163" s="13">
        <v>36</v>
      </c>
      <c r="D163" s="13">
        <v>49</v>
      </c>
      <c r="E163" s="13">
        <v>48</v>
      </c>
      <c r="F163" s="31">
        <f t="shared" si="20"/>
        <v>97</v>
      </c>
      <c r="G163" s="165" t="s">
        <v>12</v>
      </c>
      <c r="H163" s="36" t="s">
        <v>11</v>
      </c>
      <c r="I163" s="35">
        <f>SUM(L163/L149)</f>
        <v>0.33964494543305257</v>
      </c>
      <c r="J163" s="34">
        <v>7062</v>
      </c>
      <c r="K163" s="34">
        <v>9028</v>
      </c>
      <c r="L163" s="38">
        <f t="shared" si="21"/>
        <v>16090</v>
      </c>
    </row>
    <row r="164" spans="1:12" ht="14.25" customHeight="1">
      <c r="A164" s="124"/>
      <c r="B164" s="26" t="s">
        <v>10</v>
      </c>
      <c r="C164" s="25">
        <f>SUM(C158:C163)</f>
        <v>691</v>
      </c>
      <c r="D164" s="25">
        <f>SUM(D158:D163)</f>
        <v>913</v>
      </c>
      <c r="E164" s="25">
        <f>SUM(E158:E163)</f>
        <v>942</v>
      </c>
      <c r="F164" s="24">
        <f>SUM(F158:F163)</f>
        <v>1855</v>
      </c>
      <c r="G164" s="166"/>
      <c r="H164" s="30" t="s">
        <v>9</v>
      </c>
      <c r="I164" s="29">
        <f>L164/F30</f>
        <v>0.28746846089150546</v>
      </c>
      <c r="J164" s="28">
        <v>766</v>
      </c>
      <c r="K164" s="28">
        <v>943</v>
      </c>
      <c r="L164" s="27">
        <f>SUM(J164:K164)</f>
        <v>1709</v>
      </c>
    </row>
    <row r="165" spans="1:12" ht="14.25" customHeight="1">
      <c r="A165" s="124" t="s">
        <v>8</v>
      </c>
      <c r="B165" s="125" t="s">
        <v>7</v>
      </c>
      <c r="C165" s="13">
        <v>318</v>
      </c>
      <c r="D165" s="13">
        <v>359</v>
      </c>
      <c r="E165" s="13">
        <v>372</v>
      </c>
      <c r="F165" s="31">
        <f>SUM(D165:E165)</f>
        <v>731</v>
      </c>
      <c r="G165" s="166"/>
      <c r="H165" s="30" t="s">
        <v>6</v>
      </c>
      <c r="I165" s="29">
        <f>L165/L39</f>
        <v>0.37588159332472437</v>
      </c>
      <c r="J165" s="28">
        <v>1661</v>
      </c>
      <c r="K165" s="28">
        <v>2123</v>
      </c>
      <c r="L165" s="27">
        <f t="shared" si="21"/>
        <v>3784</v>
      </c>
    </row>
    <row r="166" spans="1:12" ht="14.25" customHeight="1">
      <c r="A166" s="124"/>
      <c r="B166" s="125" t="s">
        <v>5</v>
      </c>
      <c r="C166" s="13">
        <v>289</v>
      </c>
      <c r="D166" s="13">
        <v>365</v>
      </c>
      <c r="E166" s="13">
        <v>392</v>
      </c>
      <c r="F166" s="31">
        <f>SUM(D166:E166)</f>
        <v>757</v>
      </c>
      <c r="G166" s="166"/>
      <c r="H166" s="30" t="s">
        <v>4</v>
      </c>
      <c r="I166" s="29">
        <f>L166/L67</f>
        <v>0.30435639660950126</v>
      </c>
      <c r="J166" s="28">
        <v>2042</v>
      </c>
      <c r="K166" s="28">
        <v>2590</v>
      </c>
      <c r="L166" s="27">
        <f t="shared" si="21"/>
        <v>4632</v>
      </c>
    </row>
    <row r="167" spans="1:12" ht="14.25" customHeight="1">
      <c r="A167" s="124"/>
      <c r="B167" s="26" t="s">
        <v>3</v>
      </c>
      <c r="C167" s="25">
        <f>SUM(C165:C166)</f>
        <v>607</v>
      </c>
      <c r="D167" s="25">
        <f>SUM(D165:D166)</f>
        <v>724</v>
      </c>
      <c r="E167" s="25">
        <f>SUM(E165:E166)</f>
        <v>764</v>
      </c>
      <c r="F167" s="24">
        <f>SUM(F165:F166)</f>
        <v>1488</v>
      </c>
      <c r="G167" s="167"/>
      <c r="H167" s="23" t="s">
        <v>2</v>
      </c>
      <c r="I167" s="22">
        <f>L167/L147</f>
        <v>0.36953289555197621</v>
      </c>
      <c r="J167" s="21">
        <v>2593</v>
      </c>
      <c r="K167" s="21">
        <v>3372</v>
      </c>
      <c r="L167" s="20">
        <f t="shared" si="21"/>
        <v>5965</v>
      </c>
    </row>
    <row r="168" spans="1:12" ht="14.25" customHeight="1">
      <c r="A168" s="12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24"/>
      <c r="B169" s="13"/>
      <c r="C169" s="13"/>
      <c r="D169" s="13"/>
      <c r="E169" s="13"/>
      <c r="F169" s="12"/>
      <c r="G169" s="168" t="s">
        <v>1</v>
      </c>
      <c r="H169" s="169"/>
      <c r="I169" s="11">
        <v>334</v>
      </c>
      <c r="J169" s="11">
        <v>130</v>
      </c>
      <c r="K169" s="11">
        <v>235</v>
      </c>
      <c r="L169" s="10">
        <f>SUM(J169:K169)</f>
        <v>365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8"/>
  <sheetViews>
    <sheetView view="pageBreakPreview" topLeftCell="A139" zoomScaleNormal="100" workbookViewId="0">
      <selection activeCell="J154" sqref="J154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1" width="6.75" style="2" customWidth="1"/>
    <col min="12" max="12" width="7.5" style="2" customWidth="1"/>
    <col min="13" max="14" width="9" style="1" hidden="1" customWidth="1"/>
    <col min="15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289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32</v>
      </c>
      <c r="K4" s="90">
        <v>38</v>
      </c>
      <c r="L4" s="58">
        <f t="shared" ref="L4:L9" si="0">SUM(J4:K4)</f>
        <v>70</v>
      </c>
    </row>
    <row r="5" spans="1:12" ht="14.25" customHeight="1">
      <c r="A5" s="72" t="s">
        <v>263</v>
      </c>
      <c r="B5" s="71" t="s">
        <v>262</v>
      </c>
      <c r="C5" s="89">
        <v>328</v>
      </c>
      <c r="D5" s="89">
        <v>394</v>
      </c>
      <c r="E5" s="89">
        <v>398</v>
      </c>
      <c r="F5" s="31">
        <f t="shared" ref="F5:F21" si="1">SUM(D5:E5)</f>
        <v>792</v>
      </c>
      <c r="G5" s="57"/>
      <c r="H5" s="37" t="s">
        <v>261</v>
      </c>
      <c r="I5" s="13">
        <v>177</v>
      </c>
      <c r="J5" s="13">
        <v>211</v>
      </c>
      <c r="K5" s="13">
        <v>240</v>
      </c>
      <c r="L5" s="58">
        <f t="shared" si="0"/>
        <v>451</v>
      </c>
    </row>
    <row r="6" spans="1:12" ht="14.25" customHeight="1">
      <c r="A6" s="127"/>
      <c r="B6" s="37" t="s">
        <v>260</v>
      </c>
      <c r="C6" s="86">
        <v>191</v>
      </c>
      <c r="D6" s="86">
        <v>194</v>
      </c>
      <c r="E6" s="86">
        <v>192</v>
      </c>
      <c r="F6" s="31">
        <f t="shared" si="1"/>
        <v>386</v>
      </c>
      <c r="G6" s="57"/>
      <c r="H6" s="37" t="s">
        <v>259</v>
      </c>
      <c r="I6" s="13">
        <v>115</v>
      </c>
      <c r="J6" s="13">
        <v>142</v>
      </c>
      <c r="K6" s="13">
        <v>167</v>
      </c>
      <c r="L6" s="58">
        <f t="shared" si="0"/>
        <v>309</v>
      </c>
    </row>
    <row r="7" spans="1:12" ht="14.25" customHeight="1">
      <c r="A7" s="127"/>
      <c r="B7" s="37" t="s">
        <v>258</v>
      </c>
      <c r="C7" s="86">
        <v>119</v>
      </c>
      <c r="D7" s="86">
        <v>132</v>
      </c>
      <c r="E7" s="86">
        <v>148</v>
      </c>
      <c r="F7" s="31">
        <f t="shared" si="1"/>
        <v>280</v>
      </c>
      <c r="G7" s="57"/>
      <c r="H7" s="37" t="s">
        <v>257</v>
      </c>
      <c r="I7" s="13">
        <v>77</v>
      </c>
      <c r="J7" s="13">
        <v>101</v>
      </c>
      <c r="K7" s="13">
        <v>104</v>
      </c>
      <c r="L7" s="58">
        <f t="shared" si="0"/>
        <v>205</v>
      </c>
    </row>
    <row r="8" spans="1:12" ht="14.25" customHeight="1">
      <c r="A8" s="127"/>
      <c r="B8" s="37" t="s">
        <v>256</v>
      </c>
      <c r="C8" s="86">
        <v>162</v>
      </c>
      <c r="D8" s="86">
        <v>175</v>
      </c>
      <c r="E8" s="86">
        <v>201</v>
      </c>
      <c r="F8" s="31">
        <f t="shared" si="1"/>
        <v>376</v>
      </c>
      <c r="G8" s="57"/>
      <c r="H8" s="37" t="s">
        <v>219</v>
      </c>
      <c r="I8" s="13">
        <v>58</v>
      </c>
      <c r="J8" s="13">
        <v>74</v>
      </c>
      <c r="K8" s="13">
        <v>77</v>
      </c>
      <c r="L8" s="58">
        <f t="shared" si="0"/>
        <v>151</v>
      </c>
    </row>
    <row r="9" spans="1:12" ht="14.25" customHeight="1">
      <c r="A9" s="127"/>
      <c r="B9" s="37" t="s">
        <v>255</v>
      </c>
      <c r="C9" s="86">
        <v>53</v>
      </c>
      <c r="D9" s="86">
        <v>59</v>
      </c>
      <c r="E9" s="86">
        <v>72</v>
      </c>
      <c r="F9" s="31">
        <f t="shared" si="1"/>
        <v>131</v>
      </c>
      <c r="G9" s="57"/>
      <c r="H9" s="37" t="s">
        <v>254</v>
      </c>
      <c r="I9" s="13">
        <v>73</v>
      </c>
      <c r="J9" s="13">
        <v>86</v>
      </c>
      <c r="K9" s="13">
        <v>92</v>
      </c>
      <c r="L9" s="58">
        <f t="shared" si="0"/>
        <v>178</v>
      </c>
    </row>
    <row r="10" spans="1:12" ht="14.25" customHeight="1">
      <c r="A10" s="127"/>
      <c r="B10" s="37" t="s">
        <v>253</v>
      </c>
      <c r="C10" s="86">
        <v>309</v>
      </c>
      <c r="D10" s="86">
        <v>381</v>
      </c>
      <c r="E10" s="86">
        <v>406</v>
      </c>
      <c r="F10" s="31">
        <f t="shared" si="1"/>
        <v>787</v>
      </c>
      <c r="G10" s="83"/>
      <c r="H10" s="26" t="s">
        <v>252</v>
      </c>
      <c r="I10" s="25">
        <f>SUM(I4:I9)</f>
        <v>528</v>
      </c>
      <c r="J10" s="25">
        <f>SUM(J4:J9)</f>
        <v>646</v>
      </c>
      <c r="K10" s="25">
        <f>SUM(K4:K9)</f>
        <v>718</v>
      </c>
      <c r="L10" s="60">
        <f>SUM(L4:L9)</f>
        <v>1364</v>
      </c>
    </row>
    <row r="11" spans="1:12" ht="14.25" customHeight="1">
      <c r="A11" s="127"/>
      <c r="B11" s="37" t="s">
        <v>251</v>
      </c>
      <c r="C11" s="86">
        <v>66</v>
      </c>
      <c r="D11" s="86">
        <v>81</v>
      </c>
      <c r="E11" s="86">
        <v>94</v>
      </c>
      <c r="F11" s="31">
        <f t="shared" si="1"/>
        <v>175</v>
      </c>
      <c r="G11" s="57" t="s">
        <v>250</v>
      </c>
      <c r="H11" s="37" t="s">
        <v>249</v>
      </c>
      <c r="I11" s="13">
        <v>53</v>
      </c>
      <c r="J11" s="13">
        <v>62</v>
      </c>
      <c r="K11" s="13">
        <v>73</v>
      </c>
      <c r="L11" s="58">
        <f t="shared" ref="L11:L22" si="2">SUM(J11:K11)</f>
        <v>135</v>
      </c>
    </row>
    <row r="12" spans="1:12" ht="14.25" customHeight="1">
      <c r="A12" s="127"/>
      <c r="B12" s="37" t="s">
        <v>248</v>
      </c>
      <c r="C12" s="86">
        <v>113</v>
      </c>
      <c r="D12" s="86">
        <v>163</v>
      </c>
      <c r="E12" s="86">
        <v>175</v>
      </c>
      <c r="F12" s="31">
        <f t="shared" si="1"/>
        <v>338</v>
      </c>
      <c r="G12" s="57"/>
      <c r="H12" s="37" t="s">
        <v>204</v>
      </c>
      <c r="I12" s="13">
        <v>30</v>
      </c>
      <c r="J12" s="13">
        <v>26</v>
      </c>
      <c r="K12" s="13">
        <v>32</v>
      </c>
      <c r="L12" s="58">
        <f t="shared" si="2"/>
        <v>58</v>
      </c>
    </row>
    <row r="13" spans="1:12" ht="14.25" customHeight="1">
      <c r="A13" s="127"/>
      <c r="B13" s="37" t="s">
        <v>247</v>
      </c>
      <c r="C13" s="86">
        <v>151</v>
      </c>
      <c r="D13" s="86">
        <v>218</v>
      </c>
      <c r="E13" s="86">
        <v>222</v>
      </c>
      <c r="F13" s="31">
        <f t="shared" si="1"/>
        <v>440</v>
      </c>
      <c r="G13" s="57"/>
      <c r="H13" s="37" t="s">
        <v>246</v>
      </c>
      <c r="I13" s="13">
        <v>38</v>
      </c>
      <c r="J13" s="13">
        <v>36</v>
      </c>
      <c r="K13" s="13">
        <v>49</v>
      </c>
      <c r="L13" s="58">
        <f t="shared" si="2"/>
        <v>85</v>
      </c>
    </row>
    <row r="14" spans="1:12" ht="14.25" customHeight="1">
      <c r="A14" s="127"/>
      <c r="B14" s="37" t="s">
        <v>245</v>
      </c>
      <c r="C14" s="86">
        <v>42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107</v>
      </c>
      <c r="J14" s="13">
        <v>121</v>
      </c>
      <c r="K14" s="13">
        <v>118</v>
      </c>
      <c r="L14" s="58">
        <f t="shared" si="2"/>
        <v>239</v>
      </c>
    </row>
    <row r="15" spans="1:12" ht="14.25" customHeight="1">
      <c r="A15" s="127"/>
      <c r="B15" s="37" t="s">
        <v>243</v>
      </c>
      <c r="C15" s="86">
        <v>26</v>
      </c>
      <c r="D15" s="86">
        <v>33</v>
      </c>
      <c r="E15" s="86">
        <v>37</v>
      </c>
      <c r="F15" s="31">
        <f t="shared" si="1"/>
        <v>70</v>
      </c>
      <c r="G15" s="57"/>
      <c r="H15" s="37" t="s">
        <v>242</v>
      </c>
      <c r="I15" s="13">
        <v>32</v>
      </c>
      <c r="J15" s="13">
        <v>37</v>
      </c>
      <c r="K15" s="13">
        <v>45</v>
      </c>
      <c r="L15" s="58">
        <f t="shared" si="2"/>
        <v>82</v>
      </c>
    </row>
    <row r="16" spans="1:12" ht="14.25" customHeight="1">
      <c r="A16" s="127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68</v>
      </c>
      <c r="J16" s="13">
        <v>59</v>
      </c>
      <c r="K16" s="13">
        <v>78</v>
      </c>
      <c r="L16" s="58">
        <f t="shared" si="2"/>
        <v>137</v>
      </c>
    </row>
    <row r="17" spans="1:12" ht="14.25" customHeight="1">
      <c r="A17" s="127"/>
      <c r="B17" s="128" t="s">
        <v>239</v>
      </c>
      <c r="C17" s="86">
        <v>46</v>
      </c>
      <c r="D17" s="86">
        <v>62</v>
      </c>
      <c r="E17" s="86">
        <v>65</v>
      </c>
      <c r="F17" s="31">
        <f t="shared" si="1"/>
        <v>127</v>
      </c>
      <c r="G17" s="57"/>
      <c r="H17" s="37" t="s">
        <v>238</v>
      </c>
      <c r="I17" s="13">
        <v>84</v>
      </c>
      <c r="J17" s="13">
        <v>95</v>
      </c>
      <c r="K17" s="13">
        <v>85</v>
      </c>
      <c r="L17" s="58">
        <f t="shared" si="2"/>
        <v>180</v>
      </c>
    </row>
    <row r="18" spans="1:12" ht="14.25" customHeight="1">
      <c r="A18" s="127"/>
      <c r="B18" s="37" t="s">
        <v>237</v>
      </c>
      <c r="C18" s="86">
        <v>83</v>
      </c>
      <c r="D18" s="86">
        <v>113</v>
      </c>
      <c r="E18" s="86">
        <v>121</v>
      </c>
      <c r="F18" s="31">
        <f t="shared" si="1"/>
        <v>234</v>
      </c>
      <c r="G18" s="57"/>
      <c r="H18" s="37" t="s">
        <v>236</v>
      </c>
      <c r="I18" s="13">
        <v>60</v>
      </c>
      <c r="J18" s="13">
        <v>66</v>
      </c>
      <c r="K18" s="13">
        <v>83</v>
      </c>
      <c r="L18" s="58">
        <f t="shared" si="2"/>
        <v>149</v>
      </c>
    </row>
    <row r="19" spans="1:12" ht="14.25" customHeight="1">
      <c r="A19" s="127"/>
      <c r="B19" s="37" t="s">
        <v>235</v>
      </c>
      <c r="C19" s="86">
        <v>25</v>
      </c>
      <c r="D19" s="86">
        <v>29</v>
      </c>
      <c r="E19" s="86">
        <v>31</v>
      </c>
      <c r="F19" s="31">
        <f t="shared" si="1"/>
        <v>60</v>
      </c>
      <c r="G19" s="57"/>
      <c r="H19" s="37" t="s">
        <v>234</v>
      </c>
      <c r="I19" s="13">
        <v>24</v>
      </c>
      <c r="J19" s="13">
        <v>34</v>
      </c>
      <c r="K19" s="13">
        <v>27</v>
      </c>
      <c r="L19" s="58">
        <f t="shared" si="2"/>
        <v>61</v>
      </c>
    </row>
    <row r="20" spans="1:12" ht="14.25" customHeight="1">
      <c r="A20" s="127"/>
      <c r="B20" s="128" t="s">
        <v>233</v>
      </c>
      <c r="C20" s="86">
        <v>13</v>
      </c>
      <c r="D20" s="86">
        <v>11</v>
      </c>
      <c r="E20" s="86">
        <v>14</v>
      </c>
      <c r="F20" s="31">
        <f t="shared" si="1"/>
        <v>25</v>
      </c>
      <c r="G20" s="57"/>
      <c r="H20" s="37" t="s">
        <v>232</v>
      </c>
      <c r="I20" s="13">
        <v>61</v>
      </c>
      <c r="J20" s="13">
        <v>56</v>
      </c>
      <c r="K20" s="13">
        <v>62</v>
      </c>
      <c r="L20" s="58">
        <f t="shared" si="2"/>
        <v>118</v>
      </c>
    </row>
    <row r="21" spans="1:12" ht="14.25" customHeight="1">
      <c r="A21" s="127"/>
      <c r="B21" s="128" t="s">
        <v>231</v>
      </c>
      <c r="C21" s="86">
        <v>21</v>
      </c>
      <c r="D21" s="86">
        <v>27</v>
      </c>
      <c r="E21" s="86">
        <v>28</v>
      </c>
      <c r="F21" s="31">
        <f t="shared" si="1"/>
        <v>55</v>
      </c>
      <c r="G21" s="57"/>
      <c r="H21" s="37" t="s">
        <v>190</v>
      </c>
      <c r="I21" s="13">
        <v>34</v>
      </c>
      <c r="J21" s="13">
        <v>39</v>
      </c>
      <c r="K21" s="13">
        <v>44</v>
      </c>
      <c r="L21" s="58">
        <f t="shared" si="2"/>
        <v>83</v>
      </c>
    </row>
    <row r="22" spans="1:12" ht="14.25" customHeight="1">
      <c r="A22" s="79"/>
      <c r="B22" s="26" t="s">
        <v>230</v>
      </c>
      <c r="C22" s="25">
        <f>SUM(C5:C21)</f>
        <v>1748</v>
      </c>
      <c r="D22" s="25">
        <f t="shared" ref="D22:E22" si="3">SUM(D5:D21)</f>
        <v>2127</v>
      </c>
      <c r="E22" s="25">
        <f t="shared" si="3"/>
        <v>2257</v>
      </c>
      <c r="F22" s="25">
        <f>SUM(F5:F21)</f>
        <v>4384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27" t="s">
        <v>228</v>
      </c>
      <c r="B23" s="37" t="s">
        <v>227</v>
      </c>
      <c r="C23" s="13">
        <v>137</v>
      </c>
      <c r="D23" s="13">
        <v>154</v>
      </c>
      <c r="E23" s="13">
        <v>187</v>
      </c>
      <c r="F23" s="31">
        <f t="shared" ref="F23:F28" si="4">SUM(D23:E23)</f>
        <v>341</v>
      </c>
      <c r="G23" s="83"/>
      <c r="H23" s="26" t="s">
        <v>226</v>
      </c>
      <c r="I23" s="25">
        <f>SUM(I11:I22)</f>
        <v>596</v>
      </c>
      <c r="J23" s="25">
        <f>SUM(J11:J22)</f>
        <v>633</v>
      </c>
      <c r="K23" s="25">
        <f>SUM(K11:K22)</f>
        <v>702</v>
      </c>
      <c r="L23" s="60">
        <f>SUM(L11:L22)</f>
        <v>1335</v>
      </c>
    </row>
    <row r="24" spans="1:12" ht="14.25" customHeight="1">
      <c r="A24" s="127"/>
      <c r="B24" s="37" t="s">
        <v>225</v>
      </c>
      <c r="C24" s="13">
        <v>69</v>
      </c>
      <c r="D24" s="13">
        <v>83</v>
      </c>
      <c r="E24" s="13">
        <v>81</v>
      </c>
      <c r="F24" s="31">
        <f t="shared" si="4"/>
        <v>164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41</v>
      </c>
      <c r="L24" s="58">
        <f t="shared" ref="L24:L29" si="5">SUM(J24:K24)</f>
        <v>74</v>
      </c>
    </row>
    <row r="25" spans="1:12" ht="14.25" customHeight="1">
      <c r="A25" s="127"/>
      <c r="B25" s="37" t="s">
        <v>222</v>
      </c>
      <c r="C25" s="13">
        <v>194</v>
      </c>
      <c r="D25" s="13">
        <v>231</v>
      </c>
      <c r="E25" s="13">
        <v>283</v>
      </c>
      <c r="F25" s="31">
        <f t="shared" si="4"/>
        <v>514</v>
      </c>
      <c r="G25" s="57"/>
      <c r="H25" s="37" t="s">
        <v>221</v>
      </c>
      <c r="I25" s="13">
        <v>18</v>
      </c>
      <c r="J25" s="13">
        <v>23</v>
      </c>
      <c r="K25" s="13">
        <v>24</v>
      </c>
      <c r="L25" s="58">
        <f t="shared" si="5"/>
        <v>47</v>
      </c>
    </row>
    <row r="26" spans="1:12" ht="14.25" customHeight="1">
      <c r="A26" s="127"/>
      <c r="B26" s="37" t="s">
        <v>220</v>
      </c>
      <c r="C26" s="13">
        <v>88</v>
      </c>
      <c r="D26" s="13">
        <v>95</v>
      </c>
      <c r="E26" s="13">
        <v>116</v>
      </c>
      <c r="F26" s="31">
        <f t="shared" si="4"/>
        <v>211</v>
      </c>
      <c r="G26" s="57"/>
      <c r="H26" s="37" t="s">
        <v>219</v>
      </c>
      <c r="I26" s="13">
        <v>41</v>
      </c>
      <c r="J26" s="13">
        <v>49</v>
      </c>
      <c r="K26" s="13">
        <v>48</v>
      </c>
      <c r="L26" s="58">
        <f t="shared" si="5"/>
        <v>97</v>
      </c>
    </row>
    <row r="27" spans="1:12" ht="14.25" customHeight="1">
      <c r="A27" s="127"/>
      <c r="B27" s="37" t="s">
        <v>218</v>
      </c>
      <c r="C27" s="13">
        <v>60</v>
      </c>
      <c r="D27" s="13">
        <v>74</v>
      </c>
      <c r="E27" s="13">
        <v>71</v>
      </c>
      <c r="F27" s="31">
        <f t="shared" si="4"/>
        <v>145</v>
      </c>
      <c r="G27" s="57"/>
      <c r="H27" s="37" t="s">
        <v>217</v>
      </c>
      <c r="I27" s="13">
        <v>43</v>
      </c>
      <c r="J27" s="13">
        <v>43</v>
      </c>
      <c r="K27" s="13">
        <v>48</v>
      </c>
      <c r="L27" s="58">
        <f t="shared" si="5"/>
        <v>91</v>
      </c>
    </row>
    <row r="28" spans="1:12" ht="14.25" customHeight="1">
      <c r="A28" s="127"/>
      <c r="B28" s="37" t="s">
        <v>216</v>
      </c>
      <c r="C28" s="13">
        <v>59</v>
      </c>
      <c r="D28" s="13">
        <v>67</v>
      </c>
      <c r="E28" s="13">
        <v>105</v>
      </c>
      <c r="F28" s="31">
        <f t="shared" si="4"/>
        <v>172</v>
      </c>
      <c r="G28" s="57"/>
      <c r="H28" s="37" t="s">
        <v>215</v>
      </c>
      <c r="I28" s="13">
        <v>8</v>
      </c>
      <c r="J28" s="13">
        <v>15</v>
      </c>
      <c r="K28" s="13">
        <v>16</v>
      </c>
      <c r="L28" s="58">
        <f t="shared" si="5"/>
        <v>31</v>
      </c>
    </row>
    <row r="29" spans="1:12" ht="14.25" customHeight="1">
      <c r="A29" s="79"/>
      <c r="B29" s="26" t="s">
        <v>111</v>
      </c>
      <c r="C29" s="25">
        <f>SUM(C23:C28)</f>
        <v>607</v>
      </c>
      <c r="D29" s="25">
        <f>SUM(D23:D28)</f>
        <v>704</v>
      </c>
      <c r="E29" s="25">
        <f>SUM(E23:E28)</f>
        <v>843</v>
      </c>
      <c r="F29" s="25">
        <f>SUM(F23:F28)</f>
        <v>1547</v>
      </c>
      <c r="G29" s="57"/>
      <c r="H29" s="37" t="s">
        <v>214</v>
      </c>
      <c r="I29" s="13">
        <v>34</v>
      </c>
      <c r="J29" s="13">
        <v>38</v>
      </c>
      <c r="K29" s="13">
        <v>45</v>
      </c>
      <c r="L29" s="58">
        <f t="shared" si="5"/>
        <v>83</v>
      </c>
    </row>
    <row r="30" spans="1:12" ht="14.25" customHeight="1">
      <c r="A30" s="139" t="s">
        <v>213</v>
      </c>
      <c r="B30" s="140"/>
      <c r="C30" s="55">
        <f>SUM(C22+C29)</f>
        <v>2355</v>
      </c>
      <c r="D30" s="55">
        <f>SUM(D22+D29)</f>
        <v>2831</v>
      </c>
      <c r="E30" s="55">
        <f>SUM(E22+E29)</f>
        <v>3100</v>
      </c>
      <c r="F30" s="55">
        <f>SUM(F22+F29)</f>
        <v>5931</v>
      </c>
      <c r="G30" s="57"/>
      <c r="H30" s="26" t="s">
        <v>212</v>
      </c>
      <c r="I30" s="25">
        <f>SUM(I24:I29)</f>
        <v>173</v>
      </c>
      <c r="J30" s="25">
        <f>SUM(J24:J29)</f>
        <v>201</v>
      </c>
      <c r="K30" s="25">
        <f>SUM(K24:K29)</f>
        <v>222</v>
      </c>
      <c r="L30" s="56">
        <f>SUM(L24:L29)</f>
        <v>423</v>
      </c>
    </row>
    <row r="31" spans="1:12" ht="14.25" customHeight="1">
      <c r="A31" s="127"/>
      <c r="B31" s="128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49</v>
      </c>
      <c r="K31" s="13">
        <v>46</v>
      </c>
      <c r="L31" s="58">
        <f t="shared" ref="L31:L37" si="6">SUM(J31:K31)</f>
        <v>95</v>
      </c>
    </row>
    <row r="32" spans="1:12" ht="14.25" customHeight="1">
      <c r="A32" s="141" t="s">
        <v>210</v>
      </c>
      <c r="B32" s="142"/>
      <c r="C32" s="74"/>
      <c r="D32" s="128"/>
      <c r="E32" s="128"/>
      <c r="F32" s="87"/>
      <c r="G32" s="57"/>
      <c r="H32" s="37" t="s">
        <v>209</v>
      </c>
      <c r="I32" s="13">
        <v>29</v>
      </c>
      <c r="J32" s="13">
        <v>53</v>
      </c>
      <c r="K32" s="13">
        <v>55</v>
      </c>
      <c r="L32" s="58">
        <f t="shared" si="6"/>
        <v>108</v>
      </c>
    </row>
    <row r="33" spans="1:12" ht="14.25" customHeight="1">
      <c r="A33" s="127" t="s">
        <v>208</v>
      </c>
      <c r="B33" s="37" t="s">
        <v>207</v>
      </c>
      <c r="C33" s="86">
        <v>385</v>
      </c>
      <c r="D33" s="13">
        <v>465</v>
      </c>
      <c r="E33" s="13">
        <v>488</v>
      </c>
      <c r="F33" s="31">
        <f t="shared" ref="F33:F45" si="7">SUM(D33:E33)</f>
        <v>953</v>
      </c>
      <c r="G33" s="57"/>
      <c r="H33" s="37" t="s">
        <v>206</v>
      </c>
      <c r="I33" s="13">
        <v>70</v>
      </c>
      <c r="J33" s="13">
        <v>71</v>
      </c>
      <c r="K33" s="13">
        <v>77</v>
      </c>
      <c r="L33" s="58">
        <f t="shared" si="6"/>
        <v>148</v>
      </c>
    </row>
    <row r="34" spans="1:12" ht="14.25" customHeight="1">
      <c r="A34" s="127"/>
      <c r="B34" s="37" t="s">
        <v>205</v>
      </c>
      <c r="C34" s="13">
        <v>147</v>
      </c>
      <c r="D34" s="13">
        <v>186</v>
      </c>
      <c r="E34" s="13">
        <v>192</v>
      </c>
      <c r="F34" s="31">
        <f t="shared" si="7"/>
        <v>378</v>
      </c>
      <c r="G34" s="57"/>
      <c r="H34" s="37" t="s">
        <v>204</v>
      </c>
      <c r="I34" s="13">
        <v>54</v>
      </c>
      <c r="J34" s="13">
        <v>71</v>
      </c>
      <c r="K34" s="13">
        <v>74</v>
      </c>
      <c r="L34" s="58">
        <f t="shared" si="6"/>
        <v>145</v>
      </c>
    </row>
    <row r="35" spans="1:12" ht="14.25" customHeight="1">
      <c r="A35" s="127"/>
      <c r="B35" s="37" t="s">
        <v>203</v>
      </c>
      <c r="C35" s="13">
        <v>75</v>
      </c>
      <c r="D35" s="13">
        <v>89</v>
      </c>
      <c r="E35" s="13">
        <v>99</v>
      </c>
      <c r="F35" s="31">
        <f t="shared" si="7"/>
        <v>188</v>
      </c>
      <c r="G35" s="57"/>
      <c r="H35" s="37" t="s">
        <v>202</v>
      </c>
      <c r="I35" s="13">
        <v>88</v>
      </c>
      <c r="J35" s="13">
        <v>94</v>
      </c>
      <c r="K35" s="13">
        <v>99</v>
      </c>
      <c r="L35" s="58">
        <f t="shared" si="6"/>
        <v>193</v>
      </c>
    </row>
    <row r="36" spans="1:12" ht="14.25" customHeight="1">
      <c r="A36" s="127"/>
      <c r="B36" s="37" t="s">
        <v>201</v>
      </c>
      <c r="C36" s="13">
        <v>229</v>
      </c>
      <c r="D36" s="13">
        <v>224</v>
      </c>
      <c r="E36" s="13">
        <v>277</v>
      </c>
      <c r="F36" s="31">
        <f t="shared" si="7"/>
        <v>501</v>
      </c>
      <c r="G36" s="84"/>
      <c r="H36" s="85" t="s">
        <v>200</v>
      </c>
      <c r="I36" s="13">
        <v>51</v>
      </c>
      <c r="J36" s="13">
        <v>61</v>
      </c>
      <c r="K36" s="13">
        <v>72</v>
      </c>
      <c r="L36" s="58">
        <f t="shared" si="6"/>
        <v>133</v>
      </c>
    </row>
    <row r="37" spans="1:12" ht="14.25" customHeight="1">
      <c r="A37" s="127"/>
      <c r="B37" s="37" t="s">
        <v>199</v>
      </c>
      <c r="C37" s="13">
        <v>14</v>
      </c>
      <c r="D37" s="13">
        <v>19</v>
      </c>
      <c r="E37" s="13">
        <v>23</v>
      </c>
      <c r="F37" s="31">
        <f t="shared" si="7"/>
        <v>42</v>
      </c>
      <c r="G37" s="84"/>
      <c r="H37" s="37" t="s">
        <v>198</v>
      </c>
      <c r="I37" s="13">
        <v>110</v>
      </c>
      <c r="J37" s="13">
        <v>134</v>
      </c>
      <c r="K37" s="13">
        <v>133</v>
      </c>
      <c r="L37" s="58">
        <f t="shared" si="6"/>
        <v>267</v>
      </c>
    </row>
    <row r="38" spans="1:12" ht="14.25" customHeight="1">
      <c r="A38" s="127"/>
      <c r="B38" s="37" t="s">
        <v>197</v>
      </c>
      <c r="C38" s="13">
        <v>76</v>
      </c>
      <c r="D38" s="13">
        <v>108</v>
      </c>
      <c r="E38" s="13">
        <v>114</v>
      </c>
      <c r="F38" s="31">
        <f t="shared" si="7"/>
        <v>222</v>
      </c>
      <c r="G38" s="83"/>
      <c r="H38" s="26" t="s">
        <v>163</v>
      </c>
      <c r="I38" s="25">
        <f>SUM(I31:I37)</f>
        <v>443</v>
      </c>
      <c r="J38" s="25">
        <f>SUM(J31:J37)</f>
        <v>533</v>
      </c>
      <c r="K38" s="25">
        <f>SUM(K31:K37)</f>
        <v>556</v>
      </c>
      <c r="L38" s="60">
        <f>SUM(L31:L37)</f>
        <v>1089</v>
      </c>
    </row>
    <row r="39" spans="1:12" ht="14.25" customHeight="1">
      <c r="A39" s="127"/>
      <c r="B39" s="37" t="s">
        <v>196</v>
      </c>
      <c r="C39" s="13">
        <v>54</v>
      </c>
      <c r="D39" s="13">
        <v>64</v>
      </c>
      <c r="E39" s="13">
        <v>63</v>
      </c>
      <c r="F39" s="31">
        <f t="shared" si="7"/>
        <v>127</v>
      </c>
      <c r="G39" s="129" t="s">
        <v>195</v>
      </c>
      <c r="H39" s="130"/>
      <c r="I39" s="55">
        <f>SUM(C46+C54+I10+I23+I30+I38)</f>
        <v>4125</v>
      </c>
      <c r="J39" s="55">
        <f>SUM(D46+D54+J10+J23+J30+J38)</f>
        <v>4824</v>
      </c>
      <c r="K39" s="55">
        <f>SUM(E46+E54+K10+K23+K30+K38)</f>
        <v>5238</v>
      </c>
      <c r="L39" s="54">
        <f>SUM(F46+F54+L10+L23+L30+L38)</f>
        <v>10062</v>
      </c>
    </row>
    <row r="40" spans="1:12" ht="14.25" customHeight="1">
      <c r="A40" s="127"/>
      <c r="B40" s="37" t="s">
        <v>194</v>
      </c>
      <c r="C40" s="13">
        <v>133</v>
      </c>
      <c r="D40" s="13">
        <v>158</v>
      </c>
      <c r="E40" s="13">
        <v>173</v>
      </c>
      <c r="F40" s="31">
        <f t="shared" si="7"/>
        <v>331</v>
      </c>
      <c r="G40" s="82"/>
      <c r="H40" s="128"/>
      <c r="I40" s="13"/>
      <c r="J40" s="13"/>
      <c r="K40" s="13"/>
      <c r="L40" s="52"/>
    </row>
    <row r="41" spans="1:12" ht="14.25" customHeight="1">
      <c r="A41" s="127"/>
      <c r="B41" s="37" t="s">
        <v>193</v>
      </c>
      <c r="C41" s="13">
        <v>68</v>
      </c>
      <c r="D41" s="13">
        <v>84</v>
      </c>
      <c r="E41" s="13">
        <v>86</v>
      </c>
      <c r="F41" s="31">
        <f t="shared" si="7"/>
        <v>170</v>
      </c>
      <c r="G41" s="57"/>
      <c r="H41" s="13"/>
      <c r="I41" s="13"/>
      <c r="J41" s="13"/>
      <c r="K41" s="81"/>
      <c r="L41" s="80"/>
    </row>
    <row r="42" spans="1:12" ht="14.25" customHeight="1">
      <c r="A42" s="127"/>
      <c r="B42" s="37" t="s">
        <v>192</v>
      </c>
      <c r="C42" s="13">
        <v>107</v>
      </c>
      <c r="D42" s="13">
        <v>126</v>
      </c>
      <c r="E42" s="13">
        <v>154</v>
      </c>
      <c r="F42" s="31">
        <f t="shared" si="7"/>
        <v>280</v>
      </c>
      <c r="G42" s="57"/>
      <c r="H42" s="13"/>
      <c r="I42" s="13"/>
      <c r="J42" s="13"/>
      <c r="K42" s="81"/>
      <c r="L42" s="80"/>
    </row>
    <row r="43" spans="1:12" ht="14.25" customHeight="1">
      <c r="A43" s="127"/>
      <c r="B43" s="37" t="s">
        <v>191</v>
      </c>
      <c r="C43" s="13">
        <v>10</v>
      </c>
      <c r="D43" s="13">
        <v>13</v>
      </c>
      <c r="E43" s="13">
        <v>18</v>
      </c>
      <c r="F43" s="31">
        <f t="shared" si="7"/>
        <v>31</v>
      </c>
      <c r="G43" s="57"/>
      <c r="H43" s="13"/>
      <c r="I43" s="13"/>
      <c r="J43" s="13"/>
      <c r="K43" s="81"/>
      <c r="L43" s="80"/>
    </row>
    <row r="44" spans="1:12" ht="14.25" customHeight="1">
      <c r="A44" s="127"/>
      <c r="B44" s="37" t="s">
        <v>190</v>
      </c>
      <c r="C44" s="13">
        <v>174</v>
      </c>
      <c r="D44" s="13">
        <v>202</v>
      </c>
      <c r="E44" s="13">
        <v>235</v>
      </c>
      <c r="F44" s="31">
        <f t="shared" si="7"/>
        <v>437</v>
      </c>
      <c r="G44" s="57"/>
      <c r="H44" s="13"/>
      <c r="I44" s="13"/>
      <c r="J44" s="13"/>
      <c r="K44" s="81"/>
      <c r="L44" s="80"/>
    </row>
    <row r="45" spans="1:12" ht="14.25" customHeight="1">
      <c r="A45" s="127"/>
      <c r="B45" s="37" t="s">
        <v>189</v>
      </c>
      <c r="C45" s="13">
        <v>160</v>
      </c>
      <c r="D45" s="13">
        <v>180</v>
      </c>
      <c r="E45" s="13">
        <v>208</v>
      </c>
      <c r="F45" s="31">
        <f t="shared" si="7"/>
        <v>388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1632</v>
      </c>
      <c r="D46" s="25">
        <f>SUM(D33:D45)</f>
        <v>1918</v>
      </c>
      <c r="E46" s="25">
        <f>SUM(E33:E45)</f>
        <v>2130</v>
      </c>
      <c r="F46" s="25">
        <f>SUM(F33:F45)</f>
        <v>4048</v>
      </c>
      <c r="G46" s="57"/>
      <c r="H46" s="13"/>
      <c r="I46" s="13"/>
      <c r="J46" s="13"/>
      <c r="K46" s="81"/>
      <c r="L46" s="80"/>
    </row>
    <row r="47" spans="1:12" ht="14.25" customHeight="1">
      <c r="A47" s="127" t="s">
        <v>187</v>
      </c>
      <c r="B47" s="37" t="s">
        <v>186</v>
      </c>
      <c r="C47" s="13">
        <v>95</v>
      </c>
      <c r="D47" s="13">
        <v>117</v>
      </c>
      <c r="E47" s="13">
        <v>117</v>
      </c>
      <c r="F47" s="31">
        <f t="shared" ref="F47:F53" si="8">SUM(D47:E47)</f>
        <v>234</v>
      </c>
      <c r="G47" s="57"/>
      <c r="H47" s="13"/>
      <c r="I47" s="13"/>
      <c r="J47" s="13"/>
      <c r="K47" s="81"/>
      <c r="L47" s="80"/>
    </row>
    <row r="48" spans="1:12" ht="14.25" customHeight="1">
      <c r="A48" s="127"/>
      <c r="B48" s="37" t="s">
        <v>185</v>
      </c>
      <c r="C48" s="13">
        <v>43</v>
      </c>
      <c r="D48" s="13">
        <v>42</v>
      </c>
      <c r="E48" s="13">
        <v>41</v>
      </c>
      <c r="F48" s="31">
        <f t="shared" si="8"/>
        <v>83</v>
      </c>
      <c r="G48" s="57"/>
      <c r="H48" s="13"/>
      <c r="I48" s="13"/>
      <c r="J48" s="13"/>
      <c r="K48" s="81"/>
      <c r="L48" s="80"/>
    </row>
    <row r="49" spans="1:12" ht="14.25" customHeight="1">
      <c r="A49" s="127"/>
      <c r="B49" s="37" t="s">
        <v>184</v>
      </c>
      <c r="C49" s="13">
        <v>102</v>
      </c>
      <c r="D49" s="13">
        <v>109</v>
      </c>
      <c r="E49" s="13">
        <v>117</v>
      </c>
      <c r="F49" s="31">
        <f t="shared" si="8"/>
        <v>226</v>
      </c>
      <c r="G49" s="57"/>
      <c r="H49" s="13"/>
      <c r="I49" s="13"/>
      <c r="J49" s="13"/>
      <c r="K49" s="81"/>
      <c r="L49" s="80"/>
    </row>
    <row r="50" spans="1:12" ht="14.25" customHeight="1">
      <c r="A50" s="127"/>
      <c r="B50" s="37" t="s">
        <v>183</v>
      </c>
      <c r="C50" s="13">
        <v>289</v>
      </c>
      <c r="D50" s="13">
        <v>329</v>
      </c>
      <c r="E50" s="13">
        <v>345</v>
      </c>
      <c r="F50" s="31">
        <f t="shared" si="8"/>
        <v>674</v>
      </c>
      <c r="G50" s="57"/>
      <c r="H50" s="13"/>
      <c r="I50" s="13"/>
      <c r="J50" s="13"/>
      <c r="K50" s="81"/>
      <c r="L50" s="80"/>
    </row>
    <row r="51" spans="1:12" ht="14.25" customHeight="1">
      <c r="A51" s="127"/>
      <c r="B51" s="37" t="s">
        <v>182</v>
      </c>
      <c r="C51" s="13">
        <v>130</v>
      </c>
      <c r="D51" s="13">
        <v>174</v>
      </c>
      <c r="E51" s="13">
        <v>176</v>
      </c>
      <c r="F51" s="31">
        <f t="shared" si="8"/>
        <v>350</v>
      </c>
      <c r="G51" s="57"/>
      <c r="H51" s="13"/>
      <c r="I51" s="13"/>
      <c r="J51" s="13"/>
      <c r="K51" s="81"/>
      <c r="L51" s="80"/>
    </row>
    <row r="52" spans="1:12" ht="14.25" customHeight="1">
      <c r="A52" s="127"/>
      <c r="B52" s="37" t="s">
        <v>181</v>
      </c>
      <c r="C52" s="13">
        <v>75</v>
      </c>
      <c r="D52" s="13">
        <v>91</v>
      </c>
      <c r="E52" s="13">
        <v>89</v>
      </c>
      <c r="F52" s="31">
        <f t="shared" si="8"/>
        <v>180</v>
      </c>
      <c r="G52" s="57"/>
      <c r="H52" s="13"/>
      <c r="I52" s="13"/>
      <c r="J52" s="13"/>
      <c r="K52" s="81"/>
      <c r="L52" s="80"/>
    </row>
    <row r="53" spans="1:12" ht="14.25" customHeight="1">
      <c r="A53" s="127"/>
      <c r="B53" s="37" t="s">
        <v>180</v>
      </c>
      <c r="C53" s="13">
        <v>19</v>
      </c>
      <c r="D53" s="13">
        <v>31</v>
      </c>
      <c r="E53" s="13">
        <v>25</v>
      </c>
      <c r="F53" s="31">
        <f t="shared" si="8"/>
        <v>56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753</v>
      </c>
      <c r="D54" s="25">
        <f>SUM(D47:D53)</f>
        <v>893</v>
      </c>
      <c r="E54" s="25">
        <f>SUM(E47:E53)</f>
        <v>910</v>
      </c>
      <c r="F54" s="25">
        <f>SUM(F47:F53)</f>
        <v>1803</v>
      </c>
      <c r="G54" s="57"/>
      <c r="H54" s="13"/>
      <c r="I54" s="13"/>
      <c r="J54" s="13"/>
      <c r="K54" s="13"/>
      <c r="L54" s="70"/>
    </row>
    <row r="55" spans="1:12" ht="14.25" customHeight="1">
      <c r="A55" s="127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27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27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27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41</v>
      </c>
      <c r="J60" s="64">
        <v>60</v>
      </c>
      <c r="K60" s="64">
        <v>54</v>
      </c>
      <c r="L60" s="63">
        <f t="shared" ref="L60:L65" si="9">SUM(J60:K60)</f>
        <v>114</v>
      </c>
    </row>
    <row r="61" spans="1:12" ht="14.25" customHeight="1">
      <c r="A61" s="127" t="s">
        <v>175</v>
      </c>
      <c r="B61" s="37" t="s">
        <v>174</v>
      </c>
      <c r="C61" s="74">
        <v>315</v>
      </c>
      <c r="D61" s="13">
        <v>421</v>
      </c>
      <c r="E61" s="13">
        <v>413</v>
      </c>
      <c r="F61" s="31">
        <f t="shared" ref="F61:F68" si="10">SUM(D61:E61)</f>
        <v>834</v>
      </c>
      <c r="G61" s="73"/>
      <c r="H61" s="37" t="s">
        <v>173</v>
      </c>
      <c r="I61" s="13">
        <v>50</v>
      </c>
      <c r="J61" s="13">
        <v>51</v>
      </c>
      <c r="K61" s="13">
        <v>64</v>
      </c>
      <c r="L61" s="61">
        <f t="shared" si="9"/>
        <v>115</v>
      </c>
    </row>
    <row r="62" spans="1:12" ht="14.25" customHeight="1">
      <c r="A62" s="127"/>
      <c r="B62" s="37" t="s">
        <v>172</v>
      </c>
      <c r="C62" s="13">
        <v>260</v>
      </c>
      <c r="D62" s="13">
        <v>327</v>
      </c>
      <c r="E62" s="13">
        <v>355</v>
      </c>
      <c r="F62" s="31">
        <f t="shared" si="10"/>
        <v>682</v>
      </c>
      <c r="G62" s="73"/>
      <c r="H62" s="37" t="s">
        <v>171</v>
      </c>
      <c r="I62" s="13">
        <v>35</v>
      </c>
      <c r="J62" s="13">
        <v>53</v>
      </c>
      <c r="K62" s="13">
        <v>54</v>
      </c>
      <c r="L62" s="61">
        <f t="shared" si="9"/>
        <v>107</v>
      </c>
    </row>
    <row r="63" spans="1:12" ht="14.25" customHeight="1">
      <c r="A63" s="127"/>
      <c r="B63" s="37" t="s">
        <v>170</v>
      </c>
      <c r="C63" s="13">
        <v>64</v>
      </c>
      <c r="D63" s="13">
        <v>89</v>
      </c>
      <c r="E63" s="13">
        <v>91</v>
      </c>
      <c r="F63" s="31">
        <f t="shared" si="10"/>
        <v>180</v>
      </c>
      <c r="G63" s="73"/>
      <c r="H63" s="37" t="s">
        <v>169</v>
      </c>
      <c r="I63" s="13">
        <v>28</v>
      </c>
      <c r="J63" s="13">
        <v>31</v>
      </c>
      <c r="K63" s="13">
        <v>28</v>
      </c>
      <c r="L63" s="61">
        <f t="shared" si="9"/>
        <v>59</v>
      </c>
    </row>
    <row r="64" spans="1:12" ht="14.25" customHeight="1">
      <c r="A64" s="127"/>
      <c r="B64" s="37" t="s">
        <v>168</v>
      </c>
      <c r="C64" s="13">
        <v>153</v>
      </c>
      <c r="D64" s="13">
        <v>191</v>
      </c>
      <c r="E64" s="13">
        <v>199</v>
      </c>
      <c r="F64" s="31">
        <f t="shared" si="10"/>
        <v>390</v>
      </c>
      <c r="G64" s="73"/>
      <c r="H64" s="37" t="s">
        <v>167</v>
      </c>
      <c r="I64" s="13">
        <v>49</v>
      </c>
      <c r="J64" s="13">
        <v>65</v>
      </c>
      <c r="K64" s="13">
        <v>63</v>
      </c>
      <c r="L64" s="61">
        <f t="shared" si="9"/>
        <v>128</v>
      </c>
    </row>
    <row r="65" spans="1:12" ht="14.25" customHeight="1">
      <c r="A65" s="127"/>
      <c r="B65" s="37" t="s">
        <v>166</v>
      </c>
      <c r="C65" s="13">
        <v>80</v>
      </c>
      <c r="D65" s="13">
        <v>106</v>
      </c>
      <c r="E65" s="13">
        <v>124</v>
      </c>
      <c r="F65" s="31">
        <f t="shared" si="10"/>
        <v>230</v>
      </c>
      <c r="G65" s="73"/>
      <c r="H65" s="37" t="s">
        <v>165</v>
      </c>
      <c r="I65" s="13">
        <v>72</v>
      </c>
      <c r="J65" s="13">
        <v>98</v>
      </c>
      <c r="K65" s="13">
        <v>91</v>
      </c>
      <c r="L65" s="61">
        <f t="shared" si="9"/>
        <v>189</v>
      </c>
    </row>
    <row r="66" spans="1:12" ht="14.25" customHeight="1">
      <c r="A66" s="127"/>
      <c r="B66" s="37" t="s">
        <v>164</v>
      </c>
      <c r="C66" s="13">
        <v>100</v>
      </c>
      <c r="D66" s="13">
        <v>128</v>
      </c>
      <c r="E66" s="13">
        <v>130</v>
      </c>
      <c r="F66" s="31">
        <f t="shared" si="10"/>
        <v>258</v>
      </c>
      <c r="G66" s="73"/>
      <c r="H66" s="26" t="s">
        <v>163</v>
      </c>
      <c r="I66" s="25">
        <f>SUM(I60:I65)</f>
        <v>275</v>
      </c>
      <c r="J66" s="25">
        <f>SUM(J60:J65)</f>
        <v>358</v>
      </c>
      <c r="K66" s="25">
        <f>SUM(K60:K65)</f>
        <v>354</v>
      </c>
      <c r="L66" s="60">
        <f>SUM(L60:L65)</f>
        <v>712</v>
      </c>
    </row>
    <row r="67" spans="1:12" ht="14.25" customHeight="1">
      <c r="A67" s="127"/>
      <c r="B67" s="37" t="s">
        <v>162</v>
      </c>
      <c r="C67" s="13">
        <v>293</v>
      </c>
      <c r="D67" s="13">
        <v>402</v>
      </c>
      <c r="E67" s="13">
        <v>401</v>
      </c>
      <c r="F67" s="31">
        <f t="shared" si="10"/>
        <v>803</v>
      </c>
      <c r="G67" s="145" t="s">
        <v>161</v>
      </c>
      <c r="H67" s="140"/>
      <c r="I67" s="55">
        <f>SUM(C69+C82+C93+C110+C114+I66)</f>
        <v>5946</v>
      </c>
      <c r="J67" s="55">
        <f>SUM(D69+D82+D93+D110+D114+J66)</f>
        <v>7424</v>
      </c>
      <c r="K67" s="55">
        <f>SUM(E69+E82+E93+E110+E114+K66)</f>
        <v>7780</v>
      </c>
      <c r="L67" s="54">
        <f>SUM(F69+F82+F93+F110+F114+L66)</f>
        <v>15204</v>
      </c>
    </row>
    <row r="68" spans="1:12" ht="14.25" customHeight="1">
      <c r="A68" s="127"/>
      <c r="B68" s="37" t="s">
        <v>160</v>
      </c>
      <c r="C68" s="13">
        <v>87</v>
      </c>
      <c r="D68" s="13">
        <v>112</v>
      </c>
      <c r="E68" s="13">
        <v>115</v>
      </c>
      <c r="F68" s="31">
        <f t="shared" si="10"/>
        <v>227</v>
      </c>
      <c r="G68" s="73"/>
      <c r="H68" s="128"/>
      <c r="I68" s="13"/>
      <c r="J68" s="13"/>
      <c r="K68" s="13"/>
      <c r="L68" s="52"/>
    </row>
    <row r="69" spans="1:12" ht="14.25" customHeight="1">
      <c r="A69" s="127"/>
      <c r="B69" s="26" t="s">
        <v>159</v>
      </c>
      <c r="C69" s="25">
        <f>SUM(C61:C68)</f>
        <v>1352</v>
      </c>
      <c r="D69" s="25">
        <f>SUM(D61:D68)</f>
        <v>1776</v>
      </c>
      <c r="E69" s="25">
        <f>SUM(E61:E68)</f>
        <v>1828</v>
      </c>
      <c r="F69" s="24">
        <f>SUM(F61:F68)</f>
        <v>3604</v>
      </c>
      <c r="G69" s="73"/>
      <c r="H69" s="13"/>
      <c r="I69" s="13"/>
      <c r="J69" s="13"/>
      <c r="K69" s="13"/>
      <c r="L69" s="70"/>
    </row>
    <row r="70" spans="1:12" ht="14.25" customHeight="1">
      <c r="A70" s="127" t="s">
        <v>158</v>
      </c>
      <c r="B70" s="37" t="s">
        <v>157</v>
      </c>
      <c r="C70" s="13">
        <v>40</v>
      </c>
      <c r="D70" s="13">
        <v>51</v>
      </c>
      <c r="E70" s="13">
        <v>46</v>
      </c>
      <c r="F70" s="31">
        <f t="shared" ref="F70:F81" si="11">SUM(D70:E70)</f>
        <v>97</v>
      </c>
      <c r="G70" s="73"/>
      <c r="H70" s="13"/>
      <c r="I70" s="13"/>
      <c r="J70" s="13"/>
      <c r="K70" s="13"/>
      <c r="L70" s="70"/>
    </row>
    <row r="71" spans="1:12" ht="14.25" customHeight="1">
      <c r="A71" s="127"/>
      <c r="B71" s="37" t="s">
        <v>156</v>
      </c>
      <c r="C71" s="13">
        <v>216</v>
      </c>
      <c r="D71" s="13">
        <v>251</v>
      </c>
      <c r="E71" s="13">
        <v>266</v>
      </c>
      <c r="F71" s="31">
        <f t="shared" si="11"/>
        <v>517</v>
      </c>
      <c r="G71" s="57"/>
      <c r="H71" s="13"/>
      <c r="I71" s="13"/>
      <c r="J71" s="13"/>
      <c r="K71" s="13"/>
      <c r="L71" s="70"/>
    </row>
    <row r="72" spans="1:12" ht="14.25" customHeight="1">
      <c r="A72" s="127"/>
      <c r="B72" s="37" t="s">
        <v>155</v>
      </c>
      <c r="C72" s="13">
        <v>136</v>
      </c>
      <c r="D72" s="13">
        <v>156</v>
      </c>
      <c r="E72" s="13">
        <v>174</v>
      </c>
      <c r="F72" s="31">
        <f t="shared" si="11"/>
        <v>330</v>
      </c>
      <c r="G72" s="57"/>
      <c r="H72" s="13"/>
      <c r="I72" s="13"/>
      <c r="J72" s="13"/>
      <c r="K72" s="13"/>
      <c r="L72" s="70"/>
    </row>
    <row r="73" spans="1:12" ht="14.25" customHeight="1">
      <c r="A73" s="127"/>
      <c r="B73" s="37" t="s">
        <v>154</v>
      </c>
      <c r="C73" s="13">
        <v>63</v>
      </c>
      <c r="D73" s="13">
        <v>73</v>
      </c>
      <c r="E73" s="13">
        <v>75</v>
      </c>
      <c r="F73" s="31">
        <f t="shared" si="11"/>
        <v>148</v>
      </c>
      <c r="G73" s="57"/>
      <c r="H73" s="13"/>
      <c r="I73" s="13"/>
      <c r="J73" s="13"/>
      <c r="K73" s="13"/>
      <c r="L73" s="70"/>
    </row>
    <row r="74" spans="1:12" ht="14.25" customHeight="1">
      <c r="A74" s="127"/>
      <c r="B74" s="37" t="s">
        <v>153</v>
      </c>
      <c r="C74" s="13">
        <v>82</v>
      </c>
      <c r="D74" s="13">
        <v>74</v>
      </c>
      <c r="E74" s="13">
        <v>94</v>
      </c>
      <c r="F74" s="31">
        <f t="shared" si="11"/>
        <v>168</v>
      </c>
      <c r="G74" s="57"/>
      <c r="H74" s="13"/>
      <c r="I74" s="13"/>
      <c r="J74" s="13"/>
      <c r="K74" s="13"/>
      <c r="L74" s="70"/>
    </row>
    <row r="75" spans="1:12" ht="14.25" customHeight="1">
      <c r="A75" s="127"/>
      <c r="B75" s="37" t="s">
        <v>152</v>
      </c>
      <c r="C75" s="13">
        <v>373</v>
      </c>
      <c r="D75" s="13">
        <v>458</v>
      </c>
      <c r="E75" s="13">
        <v>469</v>
      </c>
      <c r="F75" s="31">
        <f t="shared" si="11"/>
        <v>927</v>
      </c>
      <c r="G75" s="57"/>
      <c r="H75" s="13"/>
      <c r="I75" s="13"/>
      <c r="J75" s="13"/>
      <c r="K75" s="13"/>
      <c r="L75" s="70"/>
    </row>
    <row r="76" spans="1:12" ht="14.25" customHeight="1">
      <c r="A76" s="127"/>
      <c r="B76" s="37" t="s">
        <v>151</v>
      </c>
      <c r="C76" s="13">
        <v>166</v>
      </c>
      <c r="D76" s="13">
        <v>210</v>
      </c>
      <c r="E76" s="13">
        <v>231</v>
      </c>
      <c r="F76" s="31">
        <f t="shared" si="11"/>
        <v>441</v>
      </c>
      <c r="G76" s="57"/>
      <c r="H76" s="13"/>
      <c r="I76" s="13"/>
      <c r="J76" s="13"/>
      <c r="K76" s="13"/>
      <c r="L76" s="70"/>
    </row>
    <row r="77" spans="1:12" ht="14.25" customHeight="1">
      <c r="A77" s="127"/>
      <c r="B77" s="37" t="s">
        <v>150</v>
      </c>
      <c r="C77" s="13">
        <v>66</v>
      </c>
      <c r="D77" s="13">
        <v>74</v>
      </c>
      <c r="E77" s="13">
        <v>77</v>
      </c>
      <c r="F77" s="31">
        <f t="shared" si="11"/>
        <v>151</v>
      </c>
      <c r="G77" s="57"/>
      <c r="H77" s="13"/>
      <c r="I77" s="13"/>
      <c r="J77" s="13"/>
      <c r="K77" s="13"/>
      <c r="L77" s="70"/>
    </row>
    <row r="78" spans="1:12" ht="14.25" customHeight="1">
      <c r="A78" s="127"/>
      <c r="B78" s="37" t="s">
        <v>149</v>
      </c>
      <c r="C78" s="13">
        <v>54</v>
      </c>
      <c r="D78" s="13">
        <v>62</v>
      </c>
      <c r="E78" s="13">
        <v>60</v>
      </c>
      <c r="F78" s="31">
        <f t="shared" si="11"/>
        <v>122</v>
      </c>
      <c r="G78" s="57"/>
      <c r="H78" s="13"/>
      <c r="I78" s="13"/>
      <c r="J78" s="13"/>
      <c r="K78" s="13"/>
      <c r="L78" s="70"/>
    </row>
    <row r="79" spans="1:12" ht="14.25" customHeight="1">
      <c r="A79" s="127"/>
      <c r="B79" s="37" t="s">
        <v>148</v>
      </c>
      <c r="C79" s="13">
        <v>137</v>
      </c>
      <c r="D79" s="13">
        <v>174</v>
      </c>
      <c r="E79" s="13">
        <v>177</v>
      </c>
      <c r="F79" s="31">
        <f t="shared" si="11"/>
        <v>351</v>
      </c>
      <c r="G79" s="57"/>
      <c r="H79" s="13"/>
      <c r="I79" s="13"/>
      <c r="J79" s="13"/>
      <c r="K79" s="13"/>
      <c r="L79" s="70"/>
    </row>
    <row r="80" spans="1:12" ht="14.25" customHeight="1">
      <c r="A80" s="127"/>
      <c r="B80" s="37" t="s">
        <v>147</v>
      </c>
      <c r="C80" s="13">
        <v>152</v>
      </c>
      <c r="D80" s="13">
        <v>180</v>
      </c>
      <c r="E80" s="13">
        <v>153</v>
      </c>
      <c r="F80" s="31">
        <f t="shared" si="11"/>
        <v>333</v>
      </c>
      <c r="G80" s="57"/>
      <c r="H80" s="13"/>
      <c r="I80" s="13"/>
      <c r="J80" s="13"/>
      <c r="K80" s="13"/>
      <c r="L80" s="70"/>
    </row>
    <row r="81" spans="1:12" ht="14.25" customHeight="1">
      <c r="A81" s="127"/>
      <c r="B81" s="37" t="s">
        <v>146</v>
      </c>
      <c r="C81" s="13">
        <v>17</v>
      </c>
      <c r="D81" s="13">
        <v>27</v>
      </c>
      <c r="E81" s="13">
        <v>24</v>
      </c>
      <c r="F81" s="31">
        <f t="shared" si="11"/>
        <v>51</v>
      </c>
      <c r="G81" s="57"/>
      <c r="H81" s="13"/>
      <c r="I81" s="13"/>
      <c r="J81" s="13"/>
      <c r="K81" s="13"/>
      <c r="L81" s="70"/>
    </row>
    <row r="82" spans="1:12" ht="14.25" customHeight="1">
      <c r="A82" s="127"/>
      <c r="B82" s="26" t="s">
        <v>145</v>
      </c>
      <c r="C82" s="25">
        <f t="shared" ref="C82:E82" si="12">SUM(C70:C81)</f>
        <v>1502</v>
      </c>
      <c r="D82" s="25">
        <f t="shared" si="12"/>
        <v>1790</v>
      </c>
      <c r="E82" s="25">
        <f t="shared" si="12"/>
        <v>1846</v>
      </c>
      <c r="F82" s="25">
        <f>SUM(F70:F81)</f>
        <v>3636</v>
      </c>
      <c r="G82" s="57"/>
      <c r="H82" s="13"/>
      <c r="I82" s="13"/>
      <c r="J82" s="13"/>
      <c r="K82" s="13"/>
      <c r="L82" s="70"/>
    </row>
    <row r="83" spans="1:12" ht="14.25" customHeight="1">
      <c r="A83" s="127" t="s">
        <v>139</v>
      </c>
      <c r="B83" s="37" t="s">
        <v>144</v>
      </c>
      <c r="C83" s="13">
        <v>341</v>
      </c>
      <c r="D83" s="13">
        <v>387</v>
      </c>
      <c r="E83" s="13">
        <v>443</v>
      </c>
      <c r="F83" s="31">
        <f t="shared" ref="F83:F92" si="13">SUM(D83:E83)</f>
        <v>830</v>
      </c>
      <c r="G83" s="57"/>
      <c r="H83" s="13"/>
      <c r="I83" s="13"/>
      <c r="J83" s="13"/>
      <c r="K83" s="13"/>
      <c r="L83" s="70"/>
    </row>
    <row r="84" spans="1:12" ht="14.25" customHeight="1">
      <c r="A84" s="127"/>
      <c r="B84" s="37" t="s">
        <v>143</v>
      </c>
      <c r="C84" s="13">
        <v>310</v>
      </c>
      <c r="D84" s="13">
        <v>354</v>
      </c>
      <c r="E84" s="13">
        <v>397</v>
      </c>
      <c r="F84" s="31">
        <f t="shared" si="13"/>
        <v>751</v>
      </c>
      <c r="G84" s="57"/>
      <c r="H84" s="13"/>
      <c r="I84" s="13"/>
      <c r="J84" s="13"/>
      <c r="K84" s="13"/>
      <c r="L84" s="70"/>
    </row>
    <row r="85" spans="1:12" ht="14.25" customHeight="1">
      <c r="A85" s="127"/>
      <c r="B85" s="37" t="s">
        <v>142</v>
      </c>
      <c r="C85" s="13">
        <v>122</v>
      </c>
      <c r="D85" s="13">
        <v>123</v>
      </c>
      <c r="E85" s="13">
        <v>135</v>
      </c>
      <c r="F85" s="31">
        <f t="shared" si="13"/>
        <v>258</v>
      </c>
      <c r="G85" s="57"/>
      <c r="H85" s="13"/>
      <c r="I85" s="13"/>
      <c r="J85" s="13"/>
      <c r="K85" s="13"/>
      <c r="L85" s="70"/>
    </row>
    <row r="86" spans="1:12" ht="14.25" customHeight="1">
      <c r="A86" s="127"/>
      <c r="B86" s="37" t="s">
        <v>141</v>
      </c>
      <c r="C86" s="13">
        <v>88</v>
      </c>
      <c r="D86" s="13">
        <v>111</v>
      </c>
      <c r="E86" s="13">
        <v>122</v>
      </c>
      <c r="F86" s="31">
        <f t="shared" si="13"/>
        <v>233</v>
      </c>
      <c r="G86" s="57"/>
      <c r="H86" s="13"/>
      <c r="I86" s="13"/>
      <c r="J86" s="13"/>
      <c r="K86" s="13"/>
      <c r="L86" s="70"/>
    </row>
    <row r="87" spans="1:12" ht="14.25" customHeight="1">
      <c r="A87" s="127"/>
      <c r="B87" s="37" t="s">
        <v>140</v>
      </c>
      <c r="C87" s="13">
        <v>53</v>
      </c>
      <c r="D87" s="13">
        <v>69</v>
      </c>
      <c r="E87" s="13">
        <v>63</v>
      </c>
      <c r="F87" s="31">
        <f t="shared" si="13"/>
        <v>132</v>
      </c>
      <c r="G87" s="57"/>
      <c r="H87" s="13"/>
      <c r="I87" s="13"/>
      <c r="J87" s="13"/>
      <c r="K87" s="13"/>
      <c r="L87" s="70"/>
    </row>
    <row r="88" spans="1:12" ht="14.25" customHeight="1">
      <c r="A88" s="127"/>
      <c r="B88" s="37" t="s">
        <v>139</v>
      </c>
      <c r="C88" s="13">
        <v>142</v>
      </c>
      <c r="D88" s="13">
        <v>194</v>
      </c>
      <c r="E88" s="13">
        <v>215</v>
      </c>
      <c r="F88" s="31">
        <f t="shared" si="13"/>
        <v>409</v>
      </c>
      <c r="G88" s="57"/>
      <c r="H88" s="13"/>
      <c r="I88" s="13"/>
      <c r="J88" s="13"/>
      <c r="K88" s="13"/>
      <c r="L88" s="70"/>
    </row>
    <row r="89" spans="1:12" ht="14.25" customHeight="1">
      <c r="A89" s="127"/>
      <c r="B89" s="37" t="s">
        <v>138</v>
      </c>
      <c r="C89" s="13">
        <v>118</v>
      </c>
      <c r="D89" s="13">
        <v>143</v>
      </c>
      <c r="E89" s="13">
        <v>156</v>
      </c>
      <c r="F89" s="31">
        <f t="shared" si="13"/>
        <v>299</v>
      </c>
      <c r="G89" s="57"/>
      <c r="H89" s="128"/>
      <c r="I89" s="13"/>
      <c r="J89" s="13"/>
      <c r="K89" s="13"/>
      <c r="L89" s="70"/>
    </row>
    <row r="90" spans="1:12" ht="14.25" customHeight="1">
      <c r="A90" s="127"/>
      <c r="B90" s="37" t="s">
        <v>137</v>
      </c>
      <c r="C90" s="13">
        <v>104</v>
      </c>
      <c r="D90" s="13">
        <v>158</v>
      </c>
      <c r="E90" s="13">
        <v>151</v>
      </c>
      <c r="F90" s="31">
        <f t="shared" si="13"/>
        <v>309</v>
      </c>
      <c r="G90" s="57"/>
      <c r="H90" s="13"/>
      <c r="I90" s="13"/>
      <c r="J90" s="13"/>
      <c r="K90" s="13"/>
      <c r="L90" s="70"/>
    </row>
    <row r="91" spans="1:12" ht="14.25" customHeight="1">
      <c r="A91" s="127"/>
      <c r="B91" s="37" t="s">
        <v>136</v>
      </c>
      <c r="C91" s="13">
        <v>47</v>
      </c>
      <c r="D91" s="13">
        <v>63</v>
      </c>
      <c r="E91" s="13">
        <v>77</v>
      </c>
      <c r="F91" s="31">
        <f t="shared" si="13"/>
        <v>140</v>
      </c>
      <c r="G91" s="57"/>
      <c r="H91" s="13"/>
      <c r="I91" s="13"/>
      <c r="J91" s="13"/>
      <c r="K91" s="13"/>
      <c r="L91" s="70"/>
    </row>
    <row r="92" spans="1:12" ht="14.25" customHeight="1">
      <c r="A92" s="127"/>
      <c r="B92" s="37" t="s">
        <v>135</v>
      </c>
      <c r="C92" s="13">
        <v>223</v>
      </c>
      <c r="D92" s="13">
        <v>284</v>
      </c>
      <c r="E92" s="13">
        <v>323</v>
      </c>
      <c r="F92" s="31">
        <f t="shared" si="13"/>
        <v>607</v>
      </c>
      <c r="G92" s="57"/>
      <c r="H92" s="13"/>
      <c r="I92" s="13"/>
      <c r="J92" s="13"/>
      <c r="K92" s="13"/>
      <c r="L92" s="70"/>
    </row>
    <row r="93" spans="1:12" ht="14.25" customHeight="1">
      <c r="A93" s="127"/>
      <c r="B93" s="26" t="s">
        <v>134</v>
      </c>
      <c r="C93" s="25">
        <f>SUM(C83:C92)</f>
        <v>1548</v>
      </c>
      <c r="D93" s="25">
        <f>SUM(D83:D92)</f>
        <v>1886</v>
      </c>
      <c r="E93" s="25">
        <f>SUM(E83:E92)</f>
        <v>2082</v>
      </c>
      <c r="F93" s="24">
        <f>SUM(F83:F92)</f>
        <v>3968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34</v>
      </c>
      <c r="D94" s="13">
        <v>43</v>
      </c>
      <c r="E94" s="13">
        <v>44</v>
      </c>
      <c r="F94" s="31">
        <f t="shared" ref="F94:F109" si="14">SUM(D94:E94)</f>
        <v>87</v>
      </c>
      <c r="G94" s="57"/>
      <c r="H94" s="13"/>
      <c r="I94" s="13"/>
      <c r="J94" s="13"/>
      <c r="K94" s="13"/>
      <c r="L94" s="70"/>
    </row>
    <row r="95" spans="1:12" ht="14.25" customHeight="1">
      <c r="A95" s="127"/>
      <c r="B95" s="37" t="s">
        <v>131</v>
      </c>
      <c r="C95" s="13">
        <v>43</v>
      </c>
      <c r="D95" s="13">
        <v>52</v>
      </c>
      <c r="E95" s="13">
        <v>47</v>
      </c>
      <c r="F95" s="31">
        <f t="shared" si="14"/>
        <v>99</v>
      </c>
      <c r="G95" s="57"/>
      <c r="H95" s="13"/>
      <c r="I95" s="13"/>
      <c r="J95" s="13"/>
      <c r="K95" s="13"/>
      <c r="L95" s="70"/>
    </row>
    <row r="96" spans="1:12" ht="14.25" customHeight="1">
      <c r="A96" s="127"/>
      <c r="B96" s="37" t="s">
        <v>130</v>
      </c>
      <c r="C96" s="13">
        <v>23</v>
      </c>
      <c r="D96" s="13">
        <v>29</v>
      </c>
      <c r="E96" s="13">
        <v>39</v>
      </c>
      <c r="F96" s="31">
        <f t="shared" si="14"/>
        <v>68</v>
      </c>
      <c r="G96" s="57"/>
      <c r="H96" s="13"/>
      <c r="I96" s="13"/>
      <c r="J96" s="13"/>
      <c r="K96" s="13"/>
      <c r="L96" s="70"/>
    </row>
    <row r="97" spans="1:12" ht="14.25" customHeight="1">
      <c r="A97" s="127"/>
      <c r="B97" s="37" t="s">
        <v>129</v>
      </c>
      <c r="C97" s="13">
        <v>43</v>
      </c>
      <c r="D97" s="13">
        <v>48</v>
      </c>
      <c r="E97" s="13">
        <v>51</v>
      </c>
      <c r="F97" s="31">
        <f t="shared" si="14"/>
        <v>99</v>
      </c>
      <c r="G97" s="57"/>
      <c r="H97" s="13"/>
      <c r="I97" s="13"/>
      <c r="J97" s="13"/>
      <c r="K97" s="13"/>
      <c r="L97" s="70"/>
    </row>
    <row r="98" spans="1:12" ht="14.25" customHeight="1">
      <c r="A98" s="127"/>
      <c r="B98" s="37" t="s">
        <v>128</v>
      </c>
      <c r="C98" s="13">
        <v>114</v>
      </c>
      <c r="D98" s="13">
        <v>143</v>
      </c>
      <c r="E98" s="13">
        <v>151</v>
      </c>
      <c r="F98" s="31">
        <f t="shared" si="14"/>
        <v>294</v>
      </c>
      <c r="G98" s="57"/>
      <c r="H98" s="13"/>
      <c r="I98" s="13"/>
      <c r="J98" s="13"/>
      <c r="K98" s="13"/>
      <c r="L98" s="70"/>
    </row>
    <row r="99" spans="1:12" ht="14.25" customHeight="1">
      <c r="A99" s="127"/>
      <c r="B99" s="37" t="s">
        <v>127</v>
      </c>
      <c r="C99" s="13">
        <v>19</v>
      </c>
      <c r="D99" s="13">
        <v>25</v>
      </c>
      <c r="E99" s="13">
        <v>24</v>
      </c>
      <c r="F99" s="31">
        <f t="shared" si="14"/>
        <v>49</v>
      </c>
      <c r="G99" s="57"/>
      <c r="H99" s="13"/>
      <c r="I99" s="13"/>
      <c r="J99" s="13"/>
      <c r="K99" s="13"/>
      <c r="L99" s="70"/>
    </row>
    <row r="100" spans="1:12" ht="14.25" customHeight="1">
      <c r="A100" s="127"/>
      <c r="B100" s="37" t="s">
        <v>126</v>
      </c>
      <c r="C100" s="13">
        <v>51</v>
      </c>
      <c r="D100" s="13">
        <v>68</v>
      </c>
      <c r="E100" s="13">
        <v>65</v>
      </c>
      <c r="F100" s="31">
        <f t="shared" si="14"/>
        <v>133</v>
      </c>
      <c r="G100" s="57"/>
      <c r="H100" s="13"/>
      <c r="I100" s="13"/>
      <c r="J100" s="13"/>
      <c r="K100" s="13"/>
      <c r="L100" s="70"/>
    </row>
    <row r="101" spans="1:12" ht="14.25" customHeight="1">
      <c r="A101" s="127"/>
      <c r="B101" s="37" t="s">
        <v>125</v>
      </c>
      <c r="C101" s="13">
        <v>106</v>
      </c>
      <c r="D101" s="13">
        <v>118</v>
      </c>
      <c r="E101" s="13">
        <v>138</v>
      </c>
      <c r="F101" s="31">
        <f t="shared" si="14"/>
        <v>256</v>
      </c>
      <c r="G101" s="57"/>
      <c r="H101" s="13"/>
      <c r="I101" s="13"/>
      <c r="J101" s="13"/>
      <c r="K101" s="13"/>
      <c r="L101" s="70"/>
    </row>
    <row r="102" spans="1:12" ht="14.25" customHeight="1">
      <c r="A102" s="127"/>
      <c r="B102" s="37" t="s">
        <v>124</v>
      </c>
      <c r="C102" s="13">
        <v>149</v>
      </c>
      <c r="D102" s="13">
        <v>179</v>
      </c>
      <c r="E102" s="13">
        <v>186</v>
      </c>
      <c r="F102" s="31">
        <f t="shared" si="14"/>
        <v>365</v>
      </c>
      <c r="G102" s="57"/>
      <c r="H102" s="13"/>
      <c r="I102" s="13"/>
      <c r="J102" s="13"/>
      <c r="K102" s="13"/>
      <c r="L102" s="70"/>
    </row>
    <row r="103" spans="1:12" ht="14.25" customHeight="1">
      <c r="A103" s="127"/>
      <c r="B103" s="37" t="s">
        <v>123</v>
      </c>
      <c r="C103" s="13">
        <v>139</v>
      </c>
      <c r="D103" s="13">
        <v>196</v>
      </c>
      <c r="E103" s="13">
        <v>184</v>
      </c>
      <c r="F103" s="31">
        <f t="shared" si="14"/>
        <v>380</v>
      </c>
      <c r="G103" s="57"/>
      <c r="H103" s="13"/>
      <c r="I103" s="13"/>
      <c r="J103" s="13"/>
      <c r="K103" s="13"/>
      <c r="L103" s="70"/>
    </row>
    <row r="104" spans="1:12" ht="14.25" customHeight="1">
      <c r="A104" s="127"/>
      <c r="B104" s="37" t="s">
        <v>122</v>
      </c>
      <c r="C104" s="13">
        <v>65</v>
      </c>
      <c r="D104" s="13">
        <v>62</v>
      </c>
      <c r="E104" s="13">
        <v>66</v>
      </c>
      <c r="F104" s="31">
        <f t="shared" si="14"/>
        <v>128</v>
      </c>
      <c r="G104" s="57"/>
      <c r="H104" s="13"/>
      <c r="I104" s="13"/>
      <c r="J104" s="13"/>
      <c r="K104" s="13"/>
      <c r="L104" s="70"/>
    </row>
    <row r="105" spans="1:12" ht="14.25" customHeight="1">
      <c r="A105" s="127"/>
      <c r="B105" s="37" t="s">
        <v>121</v>
      </c>
      <c r="C105" s="13">
        <v>47</v>
      </c>
      <c r="D105" s="13">
        <v>64</v>
      </c>
      <c r="E105" s="13">
        <v>67</v>
      </c>
      <c r="F105" s="31">
        <f t="shared" si="14"/>
        <v>131</v>
      </c>
      <c r="G105" s="57"/>
      <c r="H105" s="13"/>
      <c r="I105" s="13"/>
      <c r="J105" s="13"/>
      <c r="K105" s="13"/>
      <c r="L105" s="70"/>
    </row>
    <row r="106" spans="1:12" ht="14.25" customHeight="1">
      <c r="A106" s="127"/>
      <c r="B106" s="37" t="s">
        <v>120</v>
      </c>
      <c r="C106" s="13">
        <v>29</v>
      </c>
      <c r="D106" s="13">
        <v>46</v>
      </c>
      <c r="E106" s="13">
        <v>56</v>
      </c>
      <c r="F106" s="31">
        <f t="shared" si="14"/>
        <v>102</v>
      </c>
      <c r="G106" s="57"/>
      <c r="H106" s="13"/>
      <c r="I106" s="13"/>
      <c r="J106" s="13"/>
      <c r="K106" s="13"/>
      <c r="L106" s="70"/>
    </row>
    <row r="107" spans="1:12" ht="14.25" customHeight="1">
      <c r="A107" s="127"/>
      <c r="B107" s="37" t="s">
        <v>119</v>
      </c>
      <c r="C107" s="13">
        <v>84</v>
      </c>
      <c r="D107" s="13">
        <v>111</v>
      </c>
      <c r="E107" s="13">
        <v>119</v>
      </c>
      <c r="F107" s="31">
        <f t="shared" si="14"/>
        <v>230</v>
      </c>
      <c r="G107" s="57"/>
      <c r="H107" s="13"/>
      <c r="I107" s="13"/>
      <c r="J107" s="13"/>
      <c r="K107" s="13"/>
      <c r="L107" s="70"/>
    </row>
    <row r="108" spans="1:12" ht="14.25" customHeight="1">
      <c r="A108" s="127"/>
      <c r="B108" s="37" t="s">
        <v>118</v>
      </c>
      <c r="C108" s="13">
        <v>80</v>
      </c>
      <c r="D108" s="13">
        <v>92</v>
      </c>
      <c r="E108" s="13">
        <v>110</v>
      </c>
      <c r="F108" s="31">
        <f t="shared" si="14"/>
        <v>202</v>
      </c>
      <c r="G108" s="57"/>
      <c r="H108" s="13"/>
      <c r="I108" s="13"/>
      <c r="J108" s="13"/>
      <c r="K108" s="13"/>
      <c r="L108" s="70"/>
    </row>
    <row r="109" spans="1:12" ht="14.25" customHeight="1">
      <c r="A109" s="127"/>
      <c r="B109" s="37" t="s">
        <v>117</v>
      </c>
      <c r="C109" s="13">
        <v>77</v>
      </c>
      <c r="D109" s="13">
        <v>93</v>
      </c>
      <c r="E109" s="13">
        <v>97</v>
      </c>
      <c r="F109" s="31">
        <f t="shared" si="14"/>
        <v>190</v>
      </c>
      <c r="G109" s="57"/>
      <c r="H109" s="13"/>
      <c r="I109" s="13"/>
      <c r="J109" s="13"/>
      <c r="K109" s="13"/>
      <c r="L109" s="70"/>
    </row>
    <row r="110" spans="1:12" ht="14.25" customHeight="1">
      <c r="A110" s="127"/>
      <c r="B110" s="26" t="s">
        <v>116</v>
      </c>
      <c r="C110" s="25">
        <f>SUM(C94:C109)</f>
        <v>1103</v>
      </c>
      <c r="D110" s="25">
        <f>SUM(D94:D109)</f>
        <v>1369</v>
      </c>
      <c r="E110" s="25">
        <f>SUM(E94:E109)</f>
        <v>1444</v>
      </c>
      <c r="F110" s="24">
        <f>SUM(F94:F109)</f>
        <v>2813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51</v>
      </c>
      <c r="D111" s="13">
        <v>79</v>
      </c>
      <c r="E111" s="13">
        <v>73</v>
      </c>
      <c r="F111" s="31">
        <f>SUM(D111:E111)</f>
        <v>152</v>
      </c>
      <c r="G111" s="57"/>
      <c r="H111" s="13"/>
      <c r="I111" s="13"/>
      <c r="J111" s="13"/>
      <c r="K111" s="13"/>
      <c r="L111" s="70"/>
    </row>
    <row r="112" spans="1:12" ht="14.25" customHeight="1">
      <c r="A112" s="127"/>
      <c r="B112" s="37" t="s">
        <v>113</v>
      </c>
      <c r="C112" s="13">
        <v>74</v>
      </c>
      <c r="D112" s="13">
        <v>104</v>
      </c>
      <c r="E112" s="13">
        <v>90</v>
      </c>
      <c r="F112" s="31">
        <f>SUM(D112:E112)</f>
        <v>194</v>
      </c>
      <c r="G112" s="57"/>
      <c r="H112" s="13"/>
      <c r="I112" s="13"/>
      <c r="J112" s="13"/>
      <c r="K112" s="13"/>
      <c r="L112" s="70"/>
    </row>
    <row r="113" spans="1:12" ht="14.25" customHeight="1">
      <c r="A113" s="127"/>
      <c r="B113" s="37" t="s">
        <v>112</v>
      </c>
      <c r="C113" s="13">
        <v>41</v>
      </c>
      <c r="D113" s="13">
        <v>62</v>
      </c>
      <c r="E113" s="13">
        <v>63</v>
      </c>
      <c r="F113" s="31">
        <f>SUM(D113:E113)</f>
        <v>125</v>
      </c>
      <c r="G113" s="57"/>
      <c r="H113" s="13"/>
      <c r="I113" s="13"/>
      <c r="J113" s="13"/>
      <c r="K113" s="13"/>
      <c r="L113" s="70"/>
    </row>
    <row r="114" spans="1:12" ht="14.25" customHeight="1">
      <c r="A114" s="127"/>
      <c r="B114" s="26" t="s">
        <v>111</v>
      </c>
      <c r="C114" s="25">
        <f>SUM(C111:C113)</f>
        <v>166</v>
      </c>
      <c r="D114" s="25">
        <f>SUM(D111:D113)</f>
        <v>245</v>
      </c>
      <c r="E114" s="25">
        <f>SUM(E111:E113)</f>
        <v>226</v>
      </c>
      <c r="F114" s="24">
        <f>SUM(F111:F113)</f>
        <v>471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182</v>
      </c>
      <c r="J116" s="64">
        <v>242</v>
      </c>
      <c r="K116" s="64">
        <v>245</v>
      </c>
      <c r="L116" s="63">
        <f t="shared" ref="L116:L124" si="15">SUM(J116:K116)</f>
        <v>487</v>
      </c>
    </row>
    <row r="117" spans="1:12" ht="14.25" customHeight="1">
      <c r="A117" s="127" t="s">
        <v>107</v>
      </c>
      <c r="B117" s="37" t="s">
        <v>106</v>
      </c>
      <c r="C117" s="13">
        <v>174</v>
      </c>
      <c r="D117" s="13">
        <v>172</v>
      </c>
      <c r="E117" s="13">
        <v>197</v>
      </c>
      <c r="F117" s="31">
        <f t="shared" ref="F117:F138" si="16">SUM(D117:E117)</f>
        <v>369</v>
      </c>
      <c r="G117" s="57"/>
      <c r="H117" s="37" t="s">
        <v>105</v>
      </c>
      <c r="I117" s="13">
        <v>142</v>
      </c>
      <c r="J117" s="13">
        <v>173</v>
      </c>
      <c r="K117" s="13">
        <v>177</v>
      </c>
      <c r="L117" s="61">
        <f t="shared" si="15"/>
        <v>350</v>
      </c>
    </row>
    <row r="118" spans="1:12" ht="14.25" customHeight="1">
      <c r="A118" s="127"/>
      <c r="B118" s="37" t="s">
        <v>104</v>
      </c>
      <c r="C118" s="13">
        <v>287</v>
      </c>
      <c r="D118" s="13">
        <v>272</v>
      </c>
      <c r="E118" s="13">
        <v>250</v>
      </c>
      <c r="F118" s="31">
        <f t="shared" si="16"/>
        <v>522</v>
      </c>
      <c r="G118" s="57"/>
      <c r="H118" s="37" t="s">
        <v>103</v>
      </c>
      <c r="I118" s="13">
        <v>133</v>
      </c>
      <c r="J118" s="13">
        <v>198</v>
      </c>
      <c r="K118" s="13">
        <v>214</v>
      </c>
      <c r="L118" s="61">
        <f t="shared" si="15"/>
        <v>412</v>
      </c>
    </row>
    <row r="119" spans="1:12" ht="14.25" customHeight="1">
      <c r="A119" s="127"/>
      <c r="B119" s="37" t="s">
        <v>102</v>
      </c>
      <c r="C119" s="13">
        <v>105</v>
      </c>
      <c r="D119" s="13">
        <v>98</v>
      </c>
      <c r="E119" s="13">
        <v>109</v>
      </c>
      <c r="F119" s="31">
        <f t="shared" si="16"/>
        <v>207</v>
      </c>
      <c r="G119" s="57"/>
      <c r="H119" s="37" t="s">
        <v>101</v>
      </c>
      <c r="I119" s="13">
        <v>50</v>
      </c>
      <c r="J119" s="13">
        <v>51</v>
      </c>
      <c r="K119" s="13">
        <v>63</v>
      </c>
      <c r="L119" s="61">
        <f t="shared" si="15"/>
        <v>114</v>
      </c>
    </row>
    <row r="120" spans="1:12" ht="14.25" customHeight="1">
      <c r="A120" s="127"/>
      <c r="B120" s="37" t="s">
        <v>100</v>
      </c>
      <c r="C120" s="13">
        <v>107</v>
      </c>
      <c r="D120" s="13">
        <v>95</v>
      </c>
      <c r="E120" s="13">
        <v>121</v>
      </c>
      <c r="F120" s="31">
        <f t="shared" si="16"/>
        <v>216</v>
      </c>
      <c r="G120" s="57"/>
      <c r="H120" s="37" t="s">
        <v>99</v>
      </c>
      <c r="I120" s="13">
        <v>141</v>
      </c>
      <c r="J120" s="13">
        <v>158</v>
      </c>
      <c r="K120" s="13">
        <v>176</v>
      </c>
      <c r="L120" s="61">
        <f t="shared" si="15"/>
        <v>334</v>
      </c>
    </row>
    <row r="121" spans="1:12" ht="14.25" customHeight="1">
      <c r="A121" s="127"/>
      <c r="B121" s="37" t="s">
        <v>98</v>
      </c>
      <c r="C121" s="13">
        <v>68</v>
      </c>
      <c r="D121" s="13">
        <v>62</v>
      </c>
      <c r="E121" s="13">
        <v>68</v>
      </c>
      <c r="F121" s="31">
        <f t="shared" si="16"/>
        <v>130</v>
      </c>
      <c r="G121" s="57"/>
      <c r="H121" s="37" t="s">
        <v>97</v>
      </c>
      <c r="I121" s="13">
        <v>143</v>
      </c>
      <c r="J121" s="13">
        <v>176</v>
      </c>
      <c r="K121" s="62">
        <v>166</v>
      </c>
      <c r="L121" s="61">
        <f t="shared" si="15"/>
        <v>342</v>
      </c>
    </row>
    <row r="122" spans="1:12" ht="14.25" customHeight="1">
      <c r="A122" s="127"/>
      <c r="B122" s="37" t="s">
        <v>96</v>
      </c>
      <c r="C122" s="13">
        <v>26</v>
      </c>
      <c r="D122" s="13">
        <v>25</v>
      </c>
      <c r="E122" s="13">
        <v>34</v>
      </c>
      <c r="F122" s="31">
        <f t="shared" si="16"/>
        <v>59</v>
      </c>
      <c r="G122" s="57"/>
      <c r="H122" s="37" t="s">
        <v>95</v>
      </c>
      <c r="I122" s="13">
        <v>183</v>
      </c>
      <c r="J122" s="13">
        <v>204</v>
      </c>
      <c r="K122" s="13">
        <v>218</v>
      </c>
      <c r="L122" s="61">
        <f t="shared" si="15"/>
        <v>422</v>
      </c>
    </row>
    <row r="123" spans="1:12" ht="14.25" customHeight="1">
      <c r="A123" s="127"/>
      <c r="B123" s="37" t="s">
        <v>94</v>
      </c>
      <c r="C123" s="13">
        <v>61</v>
      </c>
      <c r="D123" s="13">
        <v>62</v>
      </c>
      <c r="E123" s="13">
        <v>69</v>
      </c>
      <c r="F123" s="31">
        <f t="shared" si="16"/>
        <v>131</v>
      </c>
      <c r="G123" s="57"/>
      <c r="H123" s="37" t="s">
        <v>93</v>
      </c>
      <c r="I123" s="13">
        <v>45</v>
      </c>
      <c r="J123" s="13">
        <v>56</v>
      </c>
      <c r="K123" s="13">
        <v>58</v>
      </c>
      <c r="L123" s="61">
        <f t="shared" si="15"/>
        <v>114</v>
      </c>
    </row>
    <row r="124" spans="1:12" ht="14.25" customHeight="1">
      <c r="A124" s="127"/>
      <c r="B124" s="37" t="s">
        <v>92</v>
      </c>
      <c r="C124" s="13">
        <v>143</v>
      </c>
      <c r="D124" s="13">
        <v>142</v>
      </c>
      <c r="E124" s="13">
        <v>166</v>
      </c>
      <c r="F124" s="31">
        <f t="shared" si="16"/>
        <v>308</v>
      </c>
      <c r="G124" s="57"/>
      <c r="H124" s="37" t="s">
        <v>91</v>
      </c>
      <c r="I124" s="13">
        <v>224</v>
      </c>
      <c r="J124" s="13">
        <v>231</v>
      </c>
      <c r="K124" s="13">
        <v>264</v>
      </c>
      <c r="L124" s="61">
        <f t="shared" si="15"/>
        <v>495</v>
      </c>
    </row>
    <row r="125" spans="1:12" ht="14.25" customHeight="1">
      <c r="A125" s="127"/>
      <c r="B125" s="37" t="s">
        <v>90</v>
      </c>
      <c r="C125" s="13">
        <v>48</v>
      </c>
      <c r="D125" s="13">
        <v>33</v>
      </c>
      <c r="E125" s="13">
        <v>49</v>
      </c>
      <c r="F125" s="31">
        <f t="shared" si="16"/>
        <v>82</v>
      </c>
      <c r="G125" s="57"/>
      <c r="H125" s="26" t="s">
        <v>89</v>
      </c>
      <c r="I125" s="25">
        <f>SUM(I116:I124)</f>
        <v>1243</v>
      </c>
      <c r="J125" s="25">
        <f>SUM(J116:J124)</f>
        <v>1489</v>
      </c>
      <c r="K125" s="25">
        <f>SUM(K116:K124)</f>
        <v>1581</v>
      </c>
      <c r="L125" s="60">
        <f>SUM(L116:L124)</f>
        <v>3070</v>
      </c>
    </row>
    <row r="126" spans="1:12" ht="14.25" customHeight="1">
      <c r="A126" s="127"/>
      <c r="B126" s="37" t="s">
        <v>88</v>
      </c>
      <c r="C126" s="13">
        <v>68</v>
      </c>
      <c r="D126" s="13">
        <v>65</v>
      </c>
      <c r="E126" s="13">
        <v>79</v>
      </c>
      <c r="F126" s="31">
        <f t="shared" si="16"/>
        <v>144</v>
      </c>
      <c r="G126" s="57" t="s">
        <v>87</v>
      </c>
      <c r="H126" s="37" t="s">
        <v>86</v>
      </c>
      <c r="I126" s="13">
        <v>33</v>
      </c>
      <c r="J126" s="13">
        <v>51</v>
      </c>
      <c r="K126" s="13">
        <v>35</v>
      </c>
      <c r="L126" s="58">
        <f t="shared" ref="L126:L139" si="17">SUM(J126:K126)</f>
        <v>86</v>
      </c>
    </row>
    <row r="127" spans="1:12" ht="14.25" customHeight="1">
      <c r="A127" s="127"/>
      <c r="B127" s="37" t="s">
        <v>85</v>
      </c>
      <c r="C127" s="13">
        <v>37</v>
      </c>
      <c r="D127" s="13">
        <v>44</v>
      </c>
      <c r="E127" s="13">
        <v>36</v>
      </c>
      <c r="F127" s="31">
        <f t="shared" si="16"/>
        <v>80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7"/>
        <v>19</v>
      </c>
    </row>
    <row r="128" spans="1:12" ht="14.25" customHeight="1">
      <c r="A128" s="127"/>
      <c r="B128" s="37" t="s">
        <v>83</v>
      </c>
      <c r="C128" s="13">
        <v>66</v>
      </c>
      <c r="D128" s="13">
        <v>58</v>
      </c>
      <c r="E128" s="13">
        <v>72</v>
      </c>
      <c r="F128" s="31">
        <f t="shared" si="16"/>
        <v>130</v>
      </c>
      <c r="G128" s="57"/>
      <c r="H128" s="59" t="s">
        <v>82</v>
      </c>
      <c r="I128" s="13">
        <v>41</v>
      </c>
      <c r="J128" s="13">
        <v>55</v>
      </c>
      <c r="K128" s="13">
        <v>70</v>
      </c>
      <c r="L128" s="58">
        <f t="shared" si="17"/>
        <v>125</v>
      </c>
    </row>
    <row r="129" spans="1:12" ht="14.25" customHeight="1">
      <c r="A129" s="127"/>
      <c r="B129" s="37" t="s">
        <v>81</v>
      </c>
      <c r="C129" s="13">
        <v>75</v>
      </c>
      <c r="D129" s="13">
        <v>64</v>
      </c>
      <c r="E129" s="13">
        <v>83</v>
      </c>
      <c r="F129" s="31">
        <f t="shared" si="16"/>
        <v>147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7"/>
        <v>35</v>
      </c>
    </row>
    <row r="130" spans="1:12" ht="14.25" customHeight="1">
      <c r="A130" s="127"/>
      <c r="B130" s="37" t="s">
        <v>79</v>
      </c>
      <c r="C130" s="13">
        <v>67</v>
      </c>
      <c r="D130" s="13">
        <v>60</v>
      </c>
      <c r="E130" s="13">
        <v>68</v>
      </c>
      <c r="F130" s="31">
        <f t="shared" si="16"/>
        <v>128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7"/>
        <v>11</v>
      </c>
    </row>
    <row r="131" spans="1:12" ht="14.25" customHeight="1">
      <c r="A131" s="127"/>
      <c r="B131" s="37" t="s">
        <v>77</v>
      </c>
      <c r="C131" s="13">
        <v>111</v>
      </c>
      <c r="D131" s="13">
        <v>109</v>
      </c>
      <c r="E131" s="13">
        <v>108</v>
      </c>
      <c r="F131" s="31">
        <f t="shared" si="16"/>
        <v>217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7"/>
        <v>26</v>
      </c>
    </row>
    <row r="132" spans="1:12" ht="14.25" customHeight="1">
      <c r="A132" s="127"/>
      <c r="B132" s="37" t="s">
        <v>75</v>
      </c>
      <c r="C132" s="13">
        <v>157</v>
      </c>
      <c r="D132" s="13">
        <v>152</v>
      </c>
      <c r="E132" s="13">
        <v>159</v>
      </c>
      <c r="F132" s="31">
        <f t="shared" si="16"/>
        <v>311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7"/>
        <v>44</v>
      </c>
    </row>
    <row r="133" spans="1:12" ht="14.25" customHeight="1">
      <c r="A133" s="127"/>
      <c r="B133" s="37" t="s">
        <v>73</v>
      </c>
      <c r="C133" s="13">
        <v>125</v>
      </c>
      <c r="D133" s="13">
        <v>119</v>
      </c>
      <c r="E133" s="13">
        <v>131</v>
      </c>
      <c r="F133" s="31">
        <f t="shared" si="16"/>
        <v>250</v>
      </c>
      <c r="G133" s="57"/>
      <c r="H133" s="59" t="s">
        <v>72</v>
      </c>
      <c r="I133" s="13">
        <v>17</v>
      </c>
      <c r="J133" s="13">
        <v>14</v>
      </c>
      <c r="K133" s="13">
        <v>14</v>
      </c>
      <c r="L133" s="58">
        <f t="shared" si="17"/>
        <v>28</v>
      </c>
    </row>
    <row r="134" spans="1:12" ht="14.25" customHeight="1">
      <c r="A134" s="127"/>
      <c r="B134" s="37" t="s">
        <v>71</v>
      </c>
      <c r="C134" s="13">
        <v>112</v>
      </c>
      <c r="D134" s="13">
        <v>114</v>
      </c>
      <c r="E134" s="13">
        <v>134</v>
      </c>
      <c r="F134" s="31">
        <f t="shared" si="16"/>
        <v>248</v>
      </c>
      <c r="G134" s="57"/>
      <c r="H134" s="59" t="s">
        <v>70</v>
      </c>
      <c r="I134" s="13">
        <v>17</v>
      </c>
      <c r="J134" s="13">
        <v>18</v>
      </c>
      <c r="K134" s="13">
        <v>21</v>
      </c>
      <c r="L134" s="58">
        <f t="shared" si="17"/>
        <v>39</v>
      </c>
    </row>
    <row r="135" spans="1:12" ht="14.25" customHeight="1">
      <c r="A135" s="127"/>
      <c r="B135" s="37" t="s">
        <v>69</v>
      </c>
      <c r="C135" s="13">
        <v>198</v>
      </c>
      <c r="D135" s="13">
        <v>211</v>
      </c>
      <c r="E135" s="13">
        <v>217</v>
      </c>
      <c r="F135" s="31">
        <f t="shared" si="16"/>
        <v>428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7"/>
        <v>45</v>
      </c>
    </row>
    <row r="136" spans="1:12" ht="14.25" customHeight="1">
      <c r="A136" s="127"/>
      <c r="B136" s="37" t="s">
        <v>67</v>
      </c>
      <c r="C136" s="13">
        <v>39</v>
      </c>
      <c r="D136" s="13">
        <v>44</v>
      </c>
      <c r="E136" s="13">
        <v>41</v>
      </c>
      <c r="F136" s="31">
        <f t="shared" si="16"/>
        <v>85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7"/>
        <v>20</v>
      </c>
    </row>
    <row r="137" spans="1:12" ht="14.25" customHeight="1">
      <c r="A137" s="127"/>
      <c r="B137" s="37" t="s">
        <v>65</v>
      </c>
      <c r="C137" s="13">
        <v>215</v>
      </c>
      <c r="D137" s="13">
        <v>166</v>
      </c>
      <c r="E137" s="13">
        <v>192</v>
      </c>
      <c r="F137" s="31">
        <f t="shared" si="16"/>
        <v>358</v>
      </c>
      <c r="G137" s="57"/>
      <c r="H137" s="59" t="s">
        <v>64</v>
      </c>
      <c r="I137" s="13">
        <v>26</v>
      </c>
      <c r="J137" s="13">
        <v>26</v>
      </c>
      <c r="K137" s="13">
        <v>31</v>
      </c>
      <c r="L137" s="58">
        <f t="shared" si="17"/>
        <v>57</v>
      </c>
    </row>
    <row r="138" spans="1:12" ht="14.25" customHeight="1">
      <c r="A138" s="127"/>
      <c r="B138" s="128" t="s">
        <v>63</v>
      </c>
      <c r="C138" s="13">
        <v>127</v>
      </c>
      <c r="D138" s="13">
        <v>177</v>
      </c>
      <c r="E138" s="13">
        <v>186</v>
      </c>
      <c r="F138" s="31">
        <f t="shared" si="16"/>
        <v>363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7"/>
        <v>40</v>
      </c>
    </row>
    <row r="139" spans="1:12" ht="14.25" customHeight="1">
      <c r="A139" s="127"/>
      <c r="B139" s="26" t="s">
        <v>61</v>
      </c>
      <c r="C139" s="25">
        <f>SUM(C117:C138)</f>
        <v>2416</v>
      </c>
      <c r="D139" s="25">
        <f>SUM(D117:D138)</f>
        <v>2344</v>
      </c>
      <c r="E139" s="25">
        <f>SUM(E117:E138)</f>
        <v>2569</v>
      </c>
      <c r="F139" s="24">
        <f>SUM(F117:F138)</f>
        <v>4913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f t="shared" si="17"/>
        <v>19</v>
      </c>
    </row>
    <row r="140" spans="1:12" ht="14.25" customHeight="1">
      <c r="A140" s="127" t="s">
        <v>59</v>
      </c>
      <c r="B140" s="37" t="s">
        <v>58</v>
      </c>
      <c r="C140" s="13">
        <v>136</v>
      </c>
      <c r="D140" s="13">
        <v>154</v>
      </c>
      <c r="E140" s="13">
        <v>182</v>
      </c>
      <c r="F140" s="31">
        <f t="shared" ref="F140:F156" si="18">SUM(D140:E140)</f>
        <v>336</v>
      </c>
      <c r="G140" s="57"/>
      <c r="H140" s="26" t="s">
        <v>57</v>
      </c>
      <c r="I140" s="25">
        <f>SUM(I126:I139)</f>
        <v>261</v>
      </c>
      <c r="J140" s="25">
        <f>SUM(J126:J139)</f>
        <v>293</v>
      </c>
      <c r="K140" s="25">
        <f>SUM(K126:K139)</f>
        <v>301</v>
      </c>
      <c r="L140" s="60">
        <f>SUM(L126:L139)</f>
        <v>594</v>
      </c>
    </row>
    <row r="141" spans="1:12" ht="14.25" customHeight="1">
      <c r="A141" s="127"/>
      <c r="B141" s="37" t="s">
        <v>56</v>
      </c>
      <c r="C141" s="13">
        <v>167</v>
      </c>
      <c r="D141" s="13">
        <v>202</v>
      </c>
      <c r="E141" s="13">
        <v>212</v>
      </c>
      <c r="F141" s="31">
        <f t="shared" si="18"/>
        <v>414</v>
      </c>
      <c r="G141" s="57" t="s">
        <v>55</v>
      </c>
      <c r="H141" s="59" t="s">
        <v>54</v>
      </c>
      <c r="I141" s="13">
        <v>52</v>
      </c>
      <c r="J141" s="13">
        <v>61</v>
      </c>
      <c r="K141" s="13">
        <v>59</v>
      </c>
      <c r="L141" s="58">
        <f>SUM(J141:K141)</f>
        <v>120</v>
      </c>
    </row>
    <row r="142" spans="1:12" ht="14.25" customHeight="1">
      <c r="A142" s="127"/>
      <c r="B142" s="37" t="s">
        <v>53</v>
      </c>
      <c r="C142" s="13">
        <v>157</v>
      </c>
      <c r="D142" s="13">
        <v>184</v>
      </c>
      <c r="E142" s="13">
        <v>197</v>
      </c>
      <c r="F142" s="31">
        <f t="shared" si="18"/>
        <v>381</v>
      </c>
      <c r="G142" s="57"/>
      <c r="H142" s="59" t="s">
        <v>52</v>
      </c>
      <c r="I142" s="13">
        <v>46</v>
      </c>
      <c r="J142" s="13">
        <v>52</v>
      </c>
      <c r="K142" s="13">
        <v>40</v>
      </c>
      <c r="L142" s="58">
        <f>SUM(J142:K142)</f>
        <v>92</v>
      </c>
    </row>
    <row r="143" spans="1:12" ht="14.25" customHeight="1">
      <c r="A143" s="127"/>
      <c r="B143" s="37" t="s">
        <v>51</v>
      </c>
      <c r="C143" s="13">
        <v>65</v>
      </c>
      <c r="D143" s="13">
        <v>72</v>
      </c>
      <c r="E143" s="13">
        <v>93</v>
      </c>
      <c r="F143" s="31">
        <f t="shared" si="18"/>
        <v>165</v>
      </c>
      <c r="G143" s="57"/>
      <c r="H143" s="59" t="s">
        <v>50</v>
      </c>
      <c r="I143" s="13">
        <v>51</v>
      </c>
      <c r="J143" s="13">
        <v>50</v>
      </c>
      <c r="K143" s="13">
        <v>47</v>
      </c>
      <c r="L143" s="58">
        <f>SUM(J143:K143)</f>
        <v>97</v>
      </c>
    </row>
    <row r="144" spans="1:12" ht="14.25" customHeight="1">
      <c r="A144" s="127"/>
      <c r="B144" s="37" t="s">
        <v>49</v>
      </c>
      <c r="C144" s="13">
        <v>32</v>
      </c>
      <c r="D144" s="13">
        <v>35</v>
      </c>
      <c r="E144" s="13">
        <v>33</v>
      </c>
      <c r="F144" s="31">
        <f t="shared" si="18"/>
        <v>68</v>
      </c>
      <c r="G144" s="57"/>
      <c r="H144" s="59" t="s">
        <v>48</v>
      </c>
      <c r="I144" s="13">
        <v>33</v>
      </c>
      <c r="J144" s="13">
        <v>33</v>
      </c>
      <c r="K144" s="13">
        <v>35</v>
      </c>
      <c r="L144" s="58">
        <f>SUM(J144:K144)</f>
        <v>68</v>
      </c>
    </row>
    <row r="145" spans="1:14" ht="14.25" customHeight="1">
      <c r="A145" s="127"/>
      <c r="B145" s="37" t="s">
        <v>47</v>
      </c>
      <c r="C145" s="13">
        <v>132</v>
      </c>
      <c r="D145" s="13">
        <v>164</v>
      </c>
      <c r="E145" s="13">
        <v>189</v>
      </c>
      <c r="F145" s="31">
        <f t="shared" si="18"/>
        <v>353</v>
      </c>
      <c r="G145" s="57"/>
      <c r="H145" s="59" t="s">
        <v>46</v>
      </c>
      <c r="I145" s="13">
        <v>30</v>
      </c>
      <c r="J145" s="13">
        <v>35</v>
      </c>
      <c r="K145" s="13">
        <v>33</v>
      </c>
      <c r="L145" s="58">
        <f>SUM(J145:K145)</f>
        <v>68</v>
      </c>
    </row>
    <row r="146" spans="1:14" ht="14.25" customHeight="1">
      <c r="A146" s="127"/>
      <c r="B146" s="37" t="s">
        <v>45</v>
      </c>
      <c r="C146" s="13">
        <v>33</v>
      </c>
      <c r="D146" s="13">
        <v>42</v>
      </c>
      <c r="E146" s="13">
        <v>41</v>
      </c>
      <c r="F146" s="31">
        <f t="shared" si="18"/>
        <v>83</v>
      </c>
      <c r="G146" s="57"/>
      <c r="H146" s="26" t="s">
        <v>44</v>
      </c>
      <c r="I146" s="25">
        <f>SUM(I141:I145)</f>
        <v>212</v>
      </c>
      <c r="J146" s="25">
        <f>SUM(J141:J145)</f>
        <v>231</v>
      </c>
      <c r="K146" s="25">
        <f>SUM(K141:K145)</f>
        <v>214</v>
      </c>
      <c r="L146" s="56">
        <f>SUM(L141:L145)</f>
        <v>445</v>
      </c>
    </row>
    <row r="147" spans="1:14" ht="14.25" customHeight="1">
      <c r="A147" s="127"/>
      <c r="B147" s="37" t="s">
        <v>43</v>
      </c>
      <c r="C147" s="13">
        <v>38</v>
      </c>
      <c r="D147" s="13">
        <v>47</v>
      </c>
      <c r="E147" s="13">
        <v>55</v>
      </c>
      <c r="F147" s="31">
        <f t="shared" si="18"/>
        <v>102</v>
      </c>
      <c r="G147" s="129" t="s">
        <v>42</v>
      </c>
      <c r="H147" s="130"/>
      <c r="I147" s="55">
        <f>SUM(C139+C157+C164+C167+I125+I140+I146)</f>
        <v>6947</v>
      </c>
      <c r="J147" s="55">
        <f>SUM(D139+D157+D164+D167+J125+J140+J146)</f>
        <v>7750</v>
      </c>
      <c r="K147" s="55">
        <f>SUM(E139+E157+E164+E167+K125+K140+K146)</f>
        <v>8342</v>
      </c>
      <c r="L147" s="54">
        <f>SUM(F139+F157+F164+F167+L125+L140+L146)</f>
        <v>16092</v>
      </c>
    </row>
    <row r="148" spans="1:14" ht="14.25" customHeight="1">
      <c r="A148" s="127"/>
      <c r="B148" s="37" t="s">
        <v>41</v>
      </c>
      <c r="C148" s="13">
        <v>100</v>
      </c>
      <c r="D148" s="13">
        <v>125</v>
      </c>
      <c r="E148" s="13">
        <v>152</v>
      </c>
      <c r="F148" s="31">
        <f t="shared" si="18"/>
        <v>277</v>
      </c>
      <c r="G148" s="53"/>
      <c r="H148" s="128"/>
      <c r="I148" s="13"/>
      <c r="J148" s="13"/>
      <c r="K148" s="13"/>
      <c r="L148" s="52"/>
    </row>
    <row r="149" spans="1:14" ht="14.25" customHeight="1">
      <c r="A149" s="127"/>
      <c r="B149" s="37" t="s">
        <v>40</v>
      </c>
      <c r="C149" s="13">
        <v>64</v>
      </c>
      <c r="D149" s="13">
        <v>86</v>
      </c>
      <c r="E149" s="13">
        <v>99</v>
      </c>
      <c r="F149" s="31">
        <f t="shared" si="18"/>
        <v>185</v>
      </c>
      <c r="G149" s="146" t="s">
        <v>39</v>
      </c>
      <c r="H149" s="147"/>
      <c r="I149" s="150">
        <f>SUM(C30+I39+I67+I147)</f>
        <v>19373</v>
      </c>
      <c r="J149" s="150">
        <f>SUM(D30+J39+J67+J147)</f>
        <v>22829</v>
      </c>
      <c r="K149" s="150">
        <f>SUM(E30+K39+K67+K147)</f>
        <v>24460</v>
      </c>
      <c r="L149" s="152">
        <f>SUM(J149:K149)</f>
        <v>47289</v>
      </c>
    </row>
    <row r="150" spans="1:14" ht="14.25" customHeight="1">
      <c r="A150" s="127"/>
      <c r="B150" s="37" t="s">
        <v>38</v>
      </c>
      <c r="C150" s="13">
        <v>141</v>
      </c>
      <c r="D150" s="13">
        <v>162</v>
      </c>
      <c r="E150" s="13">
        <v>178</v>
      </c>
      <c r="F150" s="31">
        <f t="shared" si="18"/>
        <v>340</v>
      </c>
      <c r="G150" s="148"/>
      <c r="H150" s="149"/>
      <c r="I150" s="151"/>
      <c r="J150" s="151"/>
      <c r="K150" s="151"/>
      <c r="L150" s="153"/>
      <c r="M150" s="116"/>
      <c r="N150" s="116"/>
    </row>
    <row r="151" spans="1:14" ht="14.25" customHeight="1">
      <c r="A151" s="127"/>
      <c r="B151" s="37" t="s">
        <v>37</v>
      </c>
      <c r="C151" s="13">
        <v>31</v>
      </c>
      <c r="D151" s="13">
        <v>33</v>
      </c>
      <c r="E151" s="13">
        <v>39</v>
      </c>
      <c r="F151" s="31">
        <f t="shared" si="18"/>
        <v>72</v>
      </c>
      <c r="G151" s="154" t="s">
        <v>36</v>
      </c>
      <c r="H151" s="155"/>
      <c r="I151" s="156">
        <f>I149-'H31.2月'!I149</f>
        <v>39</v>
      </c>
      <c r="J151" s="156">
        <f>J149-'H31.2月'!J149</f>
        <v>-36</v>
      </c>
      <c r="K151" s="156">
        <f>K149-'H31.2月'!K149</f>
        <v>-48</v>
      </c>
      <c r="L151" s="158">
        <f>L149-'H31.2月'!L149</f>
        <v>-84</v>
      </c>
      <c r="M151" s="116"/>
      <c r="N151" s="116"/>
    </row>
    <row r="152" spans="1:14" ht="14.25" customHeight="1">
      <c r="A152" s="127"/>
      <c r="B152" s="37" t="s">
        <v>35</v>
      </c>
      <c r="C152" s="13">
        <v>22</v>
      </c>
      <c r="D152" s="13">
        <v>25</v>
      </c>
      <c r="E152" s="13">
        <v>26</v>
      </c>
      <c r="F152" s="31">
        <f t="shared" si="18"/>
        <v>51</v>
      </c>
      <c r="G152" s="148"/>
      <c r="H152" s="149"/>
      <c r="I152" s="157"/>
      <c r="J152" s="157"/>
      <c r="K152" s="157"/>
      <c r="L152" s="159"/>
      <c r="M152" s="116"/>
    </row>
    <row r="153" spans="1:14" ht="14.25" customHeight="1">
      <c r="A153" s="127"/>
      <c r="B153" s="37" t="s">
        <v>34</v>
      </c>
      <c r="C153" s="13">
        <v>67</v>
      </c>
      <c r="D153" s="13">
        <v>99</v>
      </c>
      <c r="E153" s="13">
        <v>97</v>
      </c>
      <c r="F153" s="31">
        <f t="shared" si="18"/>
        <v>196</v>
      </c>
      <c r="G153" s="170" t="s">
        <v>33</v>
      </c>
      <c r="H153" s="171"/>
      <c r="I153" s="13"/>
      <c r="J153" s="13">
        <v>48</v>
      </c>
      <c r="K153" s="13">
        <v>51</v>
      </c>
      <c r="L153" s="70">
        <v>50</v>
      </c>
    </row>
    <row r="154" spans="1:14" ht="14.25" customHeight="1">
      <c r="A154" s="127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8"/>
        <v>120</v>
      </c>
      <c r="G154" s="172" t="s">
        <v>31</v>
      </c>
      <c r="H154" s="173"/>
      <c r="I154" s="50"/>
      <c r="J154" s="50">
        <v>131</v>
      </c>
      <c r="K154" s="50">
        <v>108</v>
      </c>
      <c r="L154" s="48">
        <f>SUM(J154:K154)</f>
        <v>239</v>
      </c>
    </row>
    <row r="155" spans="1:14" ht="14.25" customHeight="1">
      <c r="A155" s="127"/>
      <c r="B155" s="37" t="s">
        <v>30</v>
      </c>
      <c r="C155" s="13">
        <v>244</v>
      </c>
      <c r="D155" s="13">
        <v>238</v>
      </c>
      <c r="E155" s="13">
        <v>285</v>
      </c>
      <c r="F155" s="31">
        <f t="shared" si="18"/>
        <v>523</v>
      </c>
      <c r="G155" s="172" t="s">
        <v>29</v>
      </c>
      <c r="H155" s="173"/>
      <c r="I155" s="50"/>
      <c r="J155" s="50">
        <v>159</v>
      </c>
      <c r="K155" s="50">
        <v>137</v>
      </c>
      <c r="L155" s="48">
        <f t="shared" ref="L155:L159" si="19">SUM(J155:K155)</f>
        <v>296</v>
      </c>
    </row>
    <row r="156" spans="1:14" ht="14.25" customHeight="1">
      <c r="A156" s="127"/>
      <c r="B156" s="37" t="s">
        <v>28</v>
      </c>
      <c r="C156" s="13">
        <v>40</v>
      </c>
      <c r="D156" s="13">
        <v>38</v>
      </c>
      <c r="E156" s="13">
        <v>42</v>
      </c>
      <c r="F156" s="31">
        <f t="shared" si="18"/>
        <v>80</v>
      </c>
      <c r="G156" s="172" t="s">
        <v>27</v>
      </c>
      <c r="H156" s="173"/>
      <c r="I156" s="50"/>
      <c r="J156" s="50">
        <v>13</v>
      </c>
      <c r="K156" s="50">
        <v>7</v>
      </c>
      <c r="L156" s="48">
        <f t="shared" si="19"/>
        <v>20</v>
      </c>
    </row>
    <row r="157" spans="1:14" ht="14.25" customHeight="1">
      <c r="A157" s="127"/>
      <c r="B157" s="26" t="s">
        <v>26</v>
      </c>
      <c r="C157" s="25">
        <f>SUM(C140:C156)</f>
        <v>1519</v>
      </c>
      <c r="D157" s="25">
        <f>SUM(D140:D156)</f>
        <v>1762</v>
      </c>
      <c r="E157" s="25">
        <f>SUM(E140:E156)</f>
        <v>1984</v>
      </c>
      <c r="F157" s="24">
        <f>SUM(F140:F156)</f>
        <v>3746</v>
      </c>
      <c r="G157" s="172" t="s">
        <v>25</v>
      </c>
      <c r="H157" s="173"/>
      <c r="I157" s="50"/>
      <c r="J157" s="50">
        <v>22</v>
      </c>
      <c r="K157" s="50">
        <v>26</v>
      </c>
      <c r="L157" s="48">
        <f t="shared" si="19"/>
        <v>48</v>
      </c>
    </row>
    <row r="158" spans="1:14" ht="14.25" customHeight="1">
      <c r="A158" s="127" t="s">
        <v>24</v>
      </c>
      <c r="B158" s="37" t="s">
        <v>23</v>
      </c>
      <c r="C158" s="13">
        <v>122</v>
      </c>
      <c r="D158" s="13">
        <v>163</v>
      </c>
      <c r="E158" s="13">
        <v>163</v>
      </c>
      <c r="F158" s="31">
        <f t="shared" ref="F158:F163" si="20">SUM(D158:E158)</f>
        <v>326</v>
      </c>
      <c r="G158" s="172" t="s">
        <v>22</v>
      </c>
      <c r="H158" s="173"/>
      <c r="I158" s="50"/>
      <c r="J158" s="50">
        <v>1</v>
      </c>
      <c r="K158" s="50">
        <v>1</v>
      </c>
      <c r="L158" s="48">
        <f t="shared" si="19"/>
        <v>2</v>
      </c>
    </row>
    <row r="159" spans="1:14" ht="14.25" customHeight="1">
      <c r="A159" s="127"/>
      <c r="B159" s="37" t="s">
        <v>21</v>
      </c>
      <c r="C159" s="13">
        <v>208</v>
      </c>
      <c r="D159" s="13">
        <v>253</v>
      </c>
      <c r="E159" s="13">
        <v>277</v>
      </c>
      <c r="F159" s="31">
        <f t="shared" si="20"/>
        <v>530</v>
      </c>
      <c r="G159" s="160" t="s">
        <v>20</v>
      </c>
      <c r="H159" s="161"/>
      <c r="I159" s="49"/>
      <c r="J159" s="49">
        <v>0</v>
      </c>
      <c r="K159" s="49">
        <v>1</v>
      </c>
      <c r="L159" s="48">
        <f t="shared" si="19"/>
        <v>1</v>
      </c>
    </row>
    <row r="160" spans="1:14" ht="14.25" customHeight="1">
      <c r="A160" s="127"/>
      <c r="B160" s="37" t="s">
        <v>19</v>
      </c>
      <c r="C160" s="13">
        <v>64</v>
      </c>
      <c r="D160" s="13">
        <v>85</v>
      </c>
      <c r="E160" s="13">
        <v>77</v>
      </c>
      <c r="F160" s="31">
        <f t="shared" si="20"/>
        <v>162</v>
      </c>
      <c r="G160" s="126" t="s">
        <v>18</v>
      </c>
      <c r="H160" s="46"/>
      <c r="I160" s="45"/>
      <c r="J160" s="44"/>
      <c r="K160" s="44"/>
      <c r="L160" s="43"/>
    </row>
    <row r="161" spans="1:12" ht="14.25" customHeight="1">
      <c r="A161" s="127"/>
      <c r="B161" s="37" t="s">
        <v>17</v>
      </c>
      <c r="C161" s="13">
        <v>51</v>
      </c>
      <c r="D161" s="13">
        <v>77</v>
      </c>
      <c r="E161" s="13">
        <v>85</v>
      </c>
      <c r="F161" s="31">
        <f t="shared" si="20"/>
        <v>162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27"/>
      <c r="B162" s="37" t="s">
        <v>15</v>
      </c>
      <c r="C162" s="13">
        <v>208</v>
      </c>
      <c r="D162" s="13">
        <v>282</v>
      </c>
      <c r="E162" s="13">
        <v>287</v>
      </c>
      <c r="F162" s="31">
        <f t="shared" si="20"/>
        <v>569</v>
      </c>
      <c r="G162" s="42" t="s">
        <v>14</v>
      </c>
      <c r="H162" s="41" t="s">
        <v>11</v>
      </c>
      <c r="I162" s="40">
        <f>SUM(L162/L149)</f>
        <v>0.41104696652498468</v>
      </c>
      <c r="J162" s="39">
        <v>8731</v>
      </c>
      <c r="K162" s="39">
        <v>10707</v>
      </c>
      <c r="L162" s="38">
        <f t="shared" ref="L162:L167" si="21">SUM(J162:K162)</f>
        <v>19438</v>
      </c>
    </row>
    <row r="163" spans="1:12" ht="14.25" customHeight="1">
      <c r="A163" s="127"/>
      <c r="B163" s="37" t="s">
        <v>13</v>
      </c>
      <c r="C163" s="13">
        <v>36</v>
      </c>
      <c r="D163" s="13">
        <v>48</v>
      </c>
      <c r="E163" s="13">
        <v>48</v>
      </c>
      <c r="F163" s="31">
        <f t="shared" si="20"/>
        <v>96</v>
      </c>
      <c r="G163" s="165" t="s">
        <v>12</v>
      </c>
      <c r="H163" s="36" t="s">
        <v>11</v>
      </c>
      <c r="I163" s="35">
        <f>SUM(L163/L149)</f>
        <v>0.340607752331409</v>
      </c>
      <c r="J163" s="34">
        <v>7072</v>
      </c>
      <c r="K163" s="34">
        <v>9035</v>
      </c>
      <c r="L163" s="38">
        <f t="shared" si="21"/>
        <v>16107</v>
      </c>
    </row>
    <row r="164" spans="1:12" ht="14.25" customHeight="1">
      <c r="A164" s="127"/>
      <c r="B164" s="26" t="s">
        <v>10</v>
      </c>
      <c r="C164" s="25">
        <f>SUM(C158:C163)</f>
        <v>689</v>
      </c>
      <c r="D164" s="25">
        <f>SUM(D158:D163)</f>
        <v>908</v>
      </c>
      <c r="E164" s="25">
        <f>SUM(E158:E163)</f>
        <v>937</v>
      </c>
      <c r="F164" s="24">
        <f>SUM(F158:F163)</f>
        <v>1845</v>
      </c>
      <c r="G164" s="166"/>
      <c r="H164" s="30" t="s">
        <v>9</v>
      </c>
      <c r="I164" s="29">
        <f>L164/F30</f>
        <v>0.28848423537346146</v>
      </c>
      <c r="J164" s="28">
        <v>766</v>
      </c>
      <c r="K164" s="28">
        <v>945</v>
      </c>
      <c r="L164" s="27">
        <f>SUM(J164:K164)</f>
        <v>1711</v>
      </c>
    </row>
    <row r="165" spans="1:12" ht="14.25" customHeight="1">
      <c r="A165" s="127" t="s">
        <v>8</v>
      </c>
      <c r="B165" s="128" t="s">
        <v>7</v>
      </c>
      <c r="C165" s="13">
        <v>319</v>
      </c>
      <c r="D165" s="13">
        <v>359</v>
      </c>
      <c r="E165" s="13">
        <v>369</v>
      </c>
      <c r="F165" s="31">
        <f>SUM(D165:E165)</f>
        <v>728</v>
      </c>
      <c r="G165" s="166"/>
      <c r="H165" s="30" t="s">
        <v>6</v>
      </c>
      <c r="I165" s="29">
        <f>L165/L39</f>
        <v>0.37696283045120255</v>
      </c>
      <c r="J165" s="28">
        <v>1667</v>
      </c>
      <c r="K165" s="28">
        <v>2126</v>
      </c>
      <c r="L165" s="27">
        <f t="shared" si="21"/>
        <v>3793</v>
      </c>
    </row>
    <row r="166" spans="1:12" ht="14.25" customHeight="1">
      <c r="A166" s="127"/>
      <c r="B166" s="128" t="s">
        <v>5</v>
      </c>
      <c r="C166" s="13">
        <v>288</v>
      </c>
      <c r="D166" s="13">
        <v>364</v>
      </c>
      <c r="E166" s="13">
        <v>387</v>
      </c>
      <c r="F166" s="31">
        <f>SUM(D166:E166)</f>
        <v>751</v>
      </c>
      <c r="G166" s="166"/>
      <c r="H166" s="30" t="s">
        <v>4</v>
      </c>
      <c r="I166" s="29">
        <f>L166/L67</f>
        <v>0.30498553012365165</v>
      </c>
      <c r="J166" s="28">
        <v>2045</v>
      </c>
      <c r="K166" s="28">
        <v>2592</v>
      </c>
      <c r="L166" s="27">
        <f t="shared" si="21"/>
        <v>4637</v>
      </c>
    </row>
    <row r="167" spans="1:12" ht="14.25" customHeight="1">
      <c r="A167" s="127"/>
      <c r="B167" s="26" t="s">
        <v>3</v>
      </c>
      <c r="C167" s="25">
        <f>SUM(C165:C166)</f>
        <v>607</v>
      </c>
      <c r="D167" s="25">
        <f>SUM(D165:D166)</f>
        <v>723</v>
      </c>
      <c r="E167" s="25">
        <f>SUM(E165:E166)</f>
        <v>756</v>
      </c>
      <c r="F167" s="24">
        <f>SUM(F165:F166)</f>
        <v>1479</v>
      </c>
      <c r="G167" s="167"/>
      <c r="H167" s="23" t="s">
        <v>2</v>
      </c>
      <c r="I167" s="22">
        <f>L167/L147</f>
        <v>0.37074322644792446</v>
      </c>
      <c r="J167" s="21">
        <v>2594</v>
      </c>
      <c r="K167" s="21">
        <v>3372</v>
      </c>
      <c r="L167" s="20">
        <f t="shared" si="21"/>
        <v>5966</v>
      </c>
    </row>
    <row r="168" spans="1:12" ht="14.25" customHeight="1">
      <c r="A168" s="12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27"/>
      <c r="B169" s="13"/>
      <c r="C169" s="13"/>
      <c r="D169" s="13"/>
      <c r="E169" s="13"/>
      <c r="F169" s="12"/>
      <c r="G169" s="168" t="s">
        <v>1</v>
      </c>
      <c r="H169" s="169"/>
      <c r="I169" s="11">
        <v>358</v>
      </c>
      <c r="J169" s="11">
        <v>140</v>
      </c>
      <c r="K169" s="11">
        <v>249</v>
      </c>
      <c r="L169" s="10">
        <f>SUM(J169:K169)</f>
        <v>389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0" sqref="A10"/>
    </sheetView>
  </sheetViews>
  <sheetFormatPr defaultRowHeight="13.5"/>
  <cols>
    <col min="1" max="16384" width="9" style="100"/>
  </cols>
  <sheetData>
    <row r="1" spans="1:5">
      <c r="A1" s="100" t="s">
        <v>281</v>
      </c>
    </row>
    <row r="2" spans="1:5">
      <c r="A2" s="177"/>
      <c r="B2" s="177"/>
      <c r="C2" s="102" t="s">
        <v>280</v>
      </c>
      <c r="D2" s="102" t="s">
        <v>279</v>
      </c>
      <c r="E2" s="102" t="s">
        <v>278</v>
      </c>
    </row>
    <row r="3" spans="1:5">
      <c r="A3" s="177" t="s">
        <v>31</v>
      </c>
      <c r="B3" s="177"/>
      <c r="C3" s="101">
        <f>SUM('H30.4月末:H31.3月'!J154)</f>
        <v>674</v>
      </c>
      <c r="D3" s="101">
        <f>SUM('H30.4月末:H31.3月'!K154)</f>
        <v>641</v>
      </c>
      <c r="E3" s="101">
        <f>SUM('H30.4月末:H31.3月'!L154)</f>
        <v>1315</v>
      </c>
    </row>
    <row r="4" spans="1:5">
      <c r="A4" s="177" t="s">
        <v>29</v>
      </c>
      <c r="B4" s="177"/>
      <c r="C4" s="101">
        <f>SUM('H30.4月末:H31.3月'!J155)</f>
        <v>713</v>
      </c>
      <c r="D4" s="101">
        <f>SUM('H30.4月末:H31.3月'!K155)</f>
        <v>679</v>
      </c>
      <c r="E4" s="101">
        <f>SUM('H30.4月末:H31.3月'!L155)</f>
        <v>1392</v>
      </c>
    </row>
    <row r="5" spans="1:5">
      <c r="A5" s="177" t="s">
        <v>27</v>
      </c>
      <c r="B5" s="177"/>
      <c r="C5" s="101">
        <f>SUM('H30.4月末:H31.3月'!J156)</f>
        <v>149</v>
      </c>
      <c r="D5" s="101">
        <f>SUM('H30.4月末:H31.3月'!K156)</f>
        <v>134</v>
      </c>
      <c r="E5" s="101">
        <f>SUM('H30.4月末:H31.3月'!L156)</f>
        <v>283</v>
      </c>
    </row>
    <row r="6" spans="1:5">
      <c r="A6" s="177" t="s">
        <v>25</v>
      </c>
      <c r="B6" s="177"/>
      <c r="C6" s="101">
        <f>SUM('H30.4月末:H31.3月'!J157)</f>
        <v>328</v>
      </c>
      <c r="D6" s="101">
        <f>SUM('H30.4月末:H31.3月'!K157)</f>
        <v>342</v>
      </c>
      <c r="E6" s="101">
        <f>SUM('H30.4月末:H31.3月'!L157)</f>
        <v>670</v>
      </c>
    </row>
    <row r="7" spans="1:5">
      <c r="A7" s="177" t="s">
        <v>22</v>
      </c>
      <c r="B7" s="177"/>
      <c r="C7" s="101">
        <f>SUM('H30.4月末:H31.3月'!J158)</f>
        <v>9</v>
      </c>
      <c r="D7" s="101">
        <f>SUM('H30.4月末:H31.3月'!K158)</f>
        <v>5</v>
      </c>
      <c r="E7" s="101">
        <f>SUM('H30.4月末:H31.3月'!L158)</f>
        <v>14</v>
      </c>
    </row>
    <row r="8" spans="1:5">
      <c r="A8" s="177" t="s">
        <v>20</v>
      </c>
      <c r="B8" s="177"/>
      <c r="C8" s="101">
        <f>SUM('H30.4月末:H31.3月'!J159)</f>
        <v>9</v>
      </c>
      <c r="D8" s="101">
        <f>SUM('H30.4月末:H31.3月'!K159)</f>
        <v>23</v>
      </c>
      <c r="E8" s="101">
        <f>SUM('H30.4月末:H31.3月'!L159)</f>
        <v>32</v>
      </c>
    </row>
    <row r="10" spans="1:5">
      <c r="A10" s="100">
        <f>SUM('H30.4月末:H31.3月'!L151:L152)</f>
        <v>-482</v>
      </c>
    </row>
  </sheetData>
  <mergeCells count="7">
    <mergeCell ref="A8:B8"/>
    <mergeCell ref="A2:B2"/>
    <mergeCell ref="A3:B3"/>
    <mergeCell ref="A4:B4"/>
    <mergeCell ref="A5:B5"/>
    <mergeCell ref="A6:B6"/>
    <mergeCell ref="A7:B7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view="pageBreakPreview" topLeftCell="A143" zoomScaleNormal="100" workbookViewId="0">
      <selection activeCell="F53" sqref="F53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275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29</v>
      </c>
      <c r="J4" s="90">
        <v>31</v>
      </c>
      <c r="K4" s="90">
        <v>40</v>
      </c>
      <c r="L4" s="58">
        <f t="shared" ref="L4:L9" si="0">SUM(J4:K4)</f>
        <v>71</v>
      </c>
    </row>
    <row r="5" spans="1:12" ht="14.25" customHeight="1">
      <c r="A5" s="72" t="s">
        <v>263</v>
      </c>
      <c r="B5" s="71" t="s">
        <v>262</v>
      </c>
      <c r="C5" s="89">
        <v>333</v>
      </c>
      <c r="D5" s="89">
        <v>396</v>
      </c>
      <c r="E5" s="89">
        <v>403</v>
      </c>
      <c r="F5" s="31">
        <f t="shared" ref="F5:F21" si="1">SUM(D5:E5)</f>
        <v>799</v>
      </c>
      <c r="G5" s="57"/>
      <c r="H5" s="37" t="s">
        <v>261</v>
      </c>
      <c r="I5" s="13">
        <v>177</v>
      </c>
      <c r="J5" s="13">
        <v>210</v>
      </c>
      <c r="K5" s="13">
        <v>235</v>
      </c>
      <c r="L5" s="58">
        <f t="shared" si="0"/>
        <v>445</v>
      </c>
    </row>
    <row r="6" spans="1:12" ht="14.25" customHeight="1">
      <c r="A6" s="14"/>
      <c r="B6" s="37" t="s">
        <v>260</v>
      </c>
      <c r="C6" s="86">
        <v>202</v>
      </c>
      <c r="D6" s="86">
        <v>206</v>
      </c>
      <c r="E6" s="86">
        <v>202</v>
      </c>
      <c r="F6" s="31">
        <f t="shared" si="1"/>
        <v>408</v>
      </c>
      <c r="G6" s="57"/>
      <c r="H6" s="37" t="s">
        <v>259</v>
      </c>
      <c r="I6" s="13">
        <v>114</v>
      </c>
      <c r="J6" s="13">
        <v>145</v>
      </c>
      <c r="K6" s="13">
        <v>169</v>
      </c>
      <c r="L6" s="58">
        <f t="shared" si="0"/>
        <v>314</v>
      </c>
    </row>
    <row r="7" spans="1:12" ht="14.25" customHeight="1">
      <c r="A7" s="14"/>
      <c r="B7" s="37" t="s">
        <v>258</v>
      </c>
      <c r="C7" s="86">
        <v>118</v>
      </c>
      <c r="D7" s="86">
        <v>134</v>
      </c>
      <c r="E7" s="86">
        <v>151</v>
      </c>
      <c r="F7" s="31">
        <f t="shared" si="1"/>
        <v>285</v>
      </c>
      <c r="G7" s="57"/>
      <c r="H7" s="37" t="s">
        <v>257</v>
      </c>
      <c r="I7" s="13">
        <v>78</v>
      </c>
      <c r="J7" s="13">
        <v>104</v>
      </c>
      <c r="K7" s="13">
        <v>107</v>
      </c>
      <c r="L7" s="58">
        <f t="shared" si="0"/>
        <v>211</v>
      </c>
    </row>
    <row r="8" spans="1:12" ht="14.25" customHeight="1">
      <c r="A8" s="14"/>
      <c r="B8" s="37" t="s">
        <v>256</v>
      </c>
      <c r="C8" s="86">
        <v>161</v>
      </c>
      <c r="D8" s="86">
        <v>174</v>
      </c>
      <c r="E8" s="86">
        <v>203</v>
      </c>
      <c r="F8" s="31">
        <f t="shared" si="1"/>
        <v>377</v>
      </c>
      <c r="G8" s="57"/>
      <c r="H8" s="37" t="s">
        <v>219</v>
      </c>
      <c r="I8" s="13">
        <v>55</v>
      </c>
      <c r="J8" s="13">
        <v>73</v>
      </c>
      <c r="K8" s="13">
        <v>75</v>
      </c>
      <c r="L8" s="58">
        <f t="shared" si="0"/>
        <v>148</v>
      </c>
    </row>
    <row r="9" spans="1:12" ht="14.25" customHeight="1">
      <c r="A9" s="14"/>
      <c r="B9" s="37" t="s">
        <v>255</v>
      </c>
      <c r="C9" s="86">
        <v>53</v>
      </c>
      <c r="D9" s="86">
        <v>61</v>
      </c>
      <c r="E9" s="86">
        <v>71</v>
      </c>
      <c r="F9" s="31">
        <f t="shared" si="1"/>
        <v>132</v>
      </c>
      <c r="G9" s="57"/>
      <c r="H9" s="37" t="s">
        <v>254</v>
      </c>
      <c r="I9" s="13">
        <v>74</v>
      </c>
      <c r="J9" s="13">
        <v>89</v>
      </c>
      <c r="K9" s="13">
        <v>95</v>
      </c>
      <c r="L9" s="58">
        <f t="shared" si="0"/>
        <v>184</v>
      </c>
    </row>
    <row r="10" spans="1:12" ht="14.25" customHeight="1">
      <c r="A10" s="14"/>
      <c r="B10" s="37" t="s">
        <v>253</v>
      </c>
      <c r="C10" s="86">
        <v>282</v>
      </c>
      <c r="D10" s="86">
        <v>364</v>
      </c>
      <c r="E10" s="86">
        <v>390</v>
      </c>
      <c r="F10" s="31">
        <f t="shared" si="1"/>
        <v>754</v>
      </c>
      <c r="G10" s="83"/>
      <c r="H10" s="26" t="s">
        <v>252</v>
      </c>
      <c r="I10" s="25">
        <f>SUM(I4:I9)</f>
        <v>527</v>
      </c>
      <c r="J10" s="25">
        <f>SUM(J4:J9)</f>
        <v>652</v>
      </c>
      <c r="K10" s="25">
        <f>SUM(K4:K9)</f>
        <v>721</v>
      </c>
      <c r="L10" s="60">
        <f>SUM(L4:L9)</f>
        <v>1373</v>
      </c>
    </row>
    <row r="11" spans="1:12" ht="14.25" customHeight="1">
      <c r="A11" s="14"/>
      <c r="B11" s="37" t="s">
        <v>251</v>
      </c>
      <c r="C11" s="86">
        <v>66</v>
      </c>
      <c r="D11" s="86">
        <v>84</v>
      </c>
      <c r="E11" s="86">
        <v>90</v>
      </c>
      <c r="F11" s="31">
        <f t="shared" si="1"/>
        <v>174</v>
      </c>
      <c r="G11" s="57" t="s">
        <v>250</v>
      </c>
      <c r="H11" s="37" t="s">
        <v>249</v>
      </c>
      <c r="I11" s="13">
        <v>52</v>
      </c>
      <c r="J11" s="13">
        <v>62</v>
      </c>
      <c r="K11" s="13">
        <v>75</v>
      </c>
      <c r="L11" s="58">
        <f t="shared" ref="L11:L22" si="2">SUM(J11:K11)</f>
        <v>137</v>
      </c>
    </row>
    <row r="12" spans="1:12" ht="14.25" customHeight="1">
      <c r="A12" s="14"/>
      <c r="B12" s="37" t="s">
        <v>248</v>
      </c>
      <c r="C12" s="86">
        <v>108</v>
      </c>
      <c r="D12" s="86">
        <v>151</v>
      </c>
      <c r="E12" s="86">
        <v>169</v>
      </c>
      <c r="F12" s="31">
        <f t="shared" si="1"/>
        <v>320</v>
      </c>
      <c r="G12" s="57"/>
      <c r="H12" s="37" t="s">
        <v>204</v>
      </c>
      <c r="I12" s="13">
        <v>33</v>
      </c>
      <c r="J12" s="13">
        <v>29</v>
      </c>
      <c r="K12" s="13">
        <v>36</v>
      </c>
      <c r="L12" s="58">
        <f t="shared" si="2"/>
        <v>65</v>
      </c>
    </row>
    <row r="13" spans="1:12" ht="14.25" customHeight="1">
      <c r="A13" s="14"/>
      <c r="B13" s="37" t="s">
        <v>247</v>
      </c>
      <c r="C13" s="86">
        <v>149</v>
      </c>
      <c r="D13" s="86">
        <v>218</v>
      </c>
      <c r="E13" s="86">
        <v>225</v>
      </c>
      <c r="F13" s="31">
        <f t="shared" si="1"/>
        <v>443</v>
      </c>
      <c r="G13" s="57"/>
      <c r="H13" s="37" t="s">
        <v>246</v>
      </c>
      <c r="I13" s="13">
        <v>40</v>
      </c>
      <c r="J13" s="13">
        <v>41</v>
      </c>
      <c r="K13" s="13">
        <v>50</v>
      </c>
      <c r="L13" s="58">
        <f t="shared" si="2"/>
        <v>91</v>
      </c>
    </row>
    <row r="14" spans="1:12" ht="14.25" customHeight="1">
      <c r="A14" s="14"/>
      <c r="B14" s="37" t="s">
        <v>245</v>
      </c>
      <c r="C14" s="86">
        <v>41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101</v>
      </c>
      <c r="J14" s="13">
        <v>117</v>
      </c>
      <c r="K14" s="13">
        <v>114</v>
      </c>
      <c r="L14" s="58">
        <f t="shared" si="2"/>
        <v>231</v>
      </c>
    </row>
    <row r="15" spans="1:12" ht="14.25" customHeight="1">
      <c r="A15" s="14"/>
      <c r="B15" s="37" t="s">
        <v>243</v>
      </c>
      <c r="C15" s="86">
        <v>27</v>
      </c>
      <c r="D15" s="86">
        <v>35</v>
      </c>
      <c r="E15" s="86">
        <v>37</v>
      </c>
      <c r="F15" s="31">
        <f t="shared" si="1"/>
        <v>72</v>
      </c>
      <c r="G15" s="57"/>
      <c r="H15" s="37" t="s">
        <v>242</v>
      </c>
      <c r="I15" s="13">
        <v>32</v>
      </c>
      <c r="J15" s="13">
        <v>37</v>
      </c>
      <c r="K15" s="13">
        <v>46</v>
      </c>
      <c r="L15" s="58">
        <f t="shared" si="2"/>
        <v>83</v>
      </c>
    </row>
    <row r="16" spans="1:12" ht="14.25" customHeight="1">
      <c r="A16" s="14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69</v>
      </c>
      <c r="J16" s="13">
        <v>59</v>
      </c>
      <c r="K16" s="13">
        <v>80</v>
      </c>
      <c r="L16" s="58">
        <f t="shared" si="2"/>
        <v>139</v>
      </c>
    </row>
    <row r="17" spans="1:12" ht="14.25" customHeight="1">
      <c r="A17" s="14"/>
      <c r="B17" s="32" t="s">
        <v>239</v>
      </c>
      <c r="C17" s="86">
        <v>45</v>
      </c>
      <c r="D17" s="86">
        <v>61</v>
      </c>
      <c r="E17" s="86">
        <v>67</v>
      </c>
      <c r="F17" s="31">
        <f t="shared" si="1"/>
        <v>128</v>
      </c>
      <c r="G17" s="57"/>
      <c r="H17" s="37" t="s">
        <v>238</v>
      </c>
      <c r="I17" s="13">
        <v>82</v>
      </c>
      <c r="J17" s="13">
        <v>95</v>
      </c>
      <c r="K17" s="13">
        <v>87</v>
      </c>
      <c r="L17" s="58">
        <f t="shared" si="2"/>
        <v>182</v>
      </c>
    </row>
    <row r="18" spans="1:12" ht="14.25" customHeight="1">
      <c r="A18" s="14"/>
      <c r="B18" s="37" t="s">
        <v>237</v>
      </c>
      <c r="C18" s="86">
        <v>83</v>
      </c>
      <c r="D18" s="86">
        <v>116</v>
      </c>
      <c r="E18" s="86">
        <v>126</v>
      </c>
      <c r="F18" s="31">
        <f t="shared" si="1"/>
        <v>242</v>
      </c>
      <c r="G18" s="57"/>
      <c r="H18" s="37" t="s">
        <v>236</v>
      </c>
      <c r="I18" s="13">
        <v>61</v>
      </c>
      <c r="J18" s="13">
        <v>68</v>
      </c>
      <c r="K18" s="13">
        <v>83</v>
      </c>
      <c r="L18" s="58">
        <f t="shared" si="2"/>
        <v>151</v>
      </c>
    </row>
    <row r="19" spans="1:12" ht="14.25" customHeight="1">
      <c r="A19" s="14"/>
      <c r="B19" s="37" t="s">
        <v>235</v>
      </c>
      <c r="C19" s="86">
        <v>23</v>
      </c>
      <c r="D19" s="86">
        <v>27</v>
      </c>
      <c r="E19" s="86">
        <v>26</v>
      </c>
      <c r="F19" s="31">
        <f t="shared" si="1"/>
        <v>53</v>
      </c>
      <c r="G19" s="57"/>
      <c r="H19" s="37" t="s">
        <v>234</v>
      </c>
      <c r="I19" s="13">
        <v>24</v>
      </c>
      <c r="J19" s="13">
        <v>36</v>
      </c>
      <c r="K19" s="13">
        <v>28</v>
      </c>
      <c r="L19" s="58">
        <f t="shared" si="2"/>
        <v>64</v>
      </c>
    </row>
    <row r="20" spans="1:12" ht="14.25" customHeight="1">
      <c r="A20" s="14"/>
      <c r="B20" s="32" t="s">
        <v>233</v>
      </c>
      <c r="C20" s="86">
        <v>14</v>
      </c>
      <c r="D20" s="86">
        <v>11</v>
      </c>
      <c r="E20" s="86">
        <v>15</v>
      </c>
      <c r="F20" s="31">
        <f t="shared" si="1"/>
        <v>26</v>
      </c>
      <c r="G20" s="57"/>
      <c r="H20" s="37" t="s">
        <v>232</v>
      </c>
      <c r="I20" s="13">
        <v>61</v>
      </c>
      <c r="J20" s="13">
        <v>58</v>
      </c>
      <c r="K20" s="13">
        <v>64</v>
      </c>
      <c r="L20" s="58">
        <f t="shared" si="2"/>
        <v>122</v>
      </c>
    </row>
    <row r="21" spans="1:12" ht="14.25" customHeight="1">
      <c r="A21" s="14"/>
      <c r="B21" s="32" t="s">
        <v>231</v>
      </c>
      <c r="C21" s="86">
        <v>23</v>
      </c>
      <c r="D21" s="86">
        <v>31</v>
      </c>
      <c r="E21" s="86">
        <v>28</v>
      </c>
      <c r="F21" s="31">
        <f t="shared" si="1"/>
        <v>59</v>
      </c>
      <c r="G21" s="57"/>
      <c r="H21" s="37" t="s">
        <v>190</v>
      </c>
      <c r="I21" s="13">
        <v>36</v>
      </c>
      <c r="J21" s="13">
        <v>38</v>
      </c>
      <c r="K21" s="13">
        <v>47</v>
      </c>
      <c r="L21" s="58">
        <f t="shared" si="2"/>
        <v>85</v>
      </c>
    </row>
    <row r="22" spans="1:12" ht="14.25" customHeight="1">
      <c r="A22" s="79"/>
      <c r="B22" s="26" t="s">
        <v>230</v>
      </c>
      <c r="C22" s="25">
        <f>SUM(C5:C21)</f>
        <v>1728</v>
      </c>
      <c r="D22" s="25">
        <f>SUM(D5:D21)</f>
        <v>2124</v>
      </c>
      <c r="E22" s="25">
        <f>SUM(E5:E21)</f>
        <v>2256</v>
      </c>
      <c r="F22" s="25">
        <f>SUM(F5:F21)</f>
        <v>4380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4" t="s">
        <v>228</v>
      </c>
      <c r="B23" s="37" t="s">
        <v>227</v>
      </c>
      <c r="C23" s="13">
        <v>136</v>
      </c>
      <c r="D23" s="13">
        <v>154</v>
      </c>
      <c r="E23" s="13">
        <v>189</v>
      </c>
      <c r="F23" s="31">
        <f t="shared" ref="F23:F28" si="3">SUM(D23:E23)</f>
        <v>343</v>
      </c>
      <c r="G23" s="83"/>
      <c r="H23" s="26" t="s">
        <v>226</v>
      </c>
      <c r="I23" s="25">
        <f>SUM(I11:I22)</f>
        <v>596</v>
      </c>
      <c r="J23" s="25">
        <f>SUM(J11:J22)</f>
        <v>642</v>
      </c>
      <c r="K23" s="25">
        <f>SUM(K11:K22)</f>
        <v>716</v>
      </c>
      <c r="L23" s="60">
        <f>SUM(L11:L22)</f>
        <v>1358</v>
      </c>
    </row>
    <row r="24" spans="1:12" ht="14.25" customHeight="1">
      <c r="A24" s="14"/>
      <c r="B24" s="37" t="s">
        <v>225</v>
      </c>
      <c r="C24" s="13">
        <v>70</v>
      </c>
      <c r="D24" s="13">
        <v>89</v>
      </c>
      <c r="E24" s="13">
        <v>83</v>
      </c>
      <c r="F24" s="31">
        <f t="shared" si="3"/>
        <v>172</v>
      </c>
      <c r="G24" s="57" t="s">
        <v>224</v>
      </c>
      <c r="H24" s="37" t="s">
        <v>223</v>
      </c>
      <c r="I24" s="13">
        <v>29</v>
      </c>
      <c r="J24" s="13">
        <v>35</v>
      </c>
      <c r="K24" s="13">
        <v>41</v>
      </c>
      <c r="L24" s="58">
        <f t="shared" ref="L24:L29" si="4">SUM(J24:K24)</f>
        <v>76</v>
      </c>
    </row>
    <row r="25" spans="1:12" ht="14.25" customHeight="1">
      <c r="A25" s="14"/>
      <c r="B25" s="37" t="s">
        <v>222</v>
      </c>
      <c r="C25" s="13">
        <v>195</v>
      </c>
      <c r="D25" s="13">
        <v>234</v>
      </c>
      <c r="E25" s="13">
        <v>279</v>
      </c>
      <c r="F25" s="31">
        <f t="shared" si="3"/>
        <v>513</v>
      </c>
      <c r="G25" s="57"/>
      <c r="H25" s="37" t="s">
        <v>221</v>
      </c>
      <c r="I25" s="13">
        <v>18</v>
      </c>
      <c r="J25" s="13">
        <v>23</v>
      </c>
      <c r="K25" s="13">
        <v>25</v>
      </c>
      <c r="L25" s="58">
        <f t="shared" si="4"/>
        <v>48</v>
      </c>
    </row>
    <row r="26" spans="1:12" ht="14.25" customHeight="1">
      <c r="A26" s="14"/>
      <c r="B26" s="37" t="s">
        <v>220</v>
      </c>
      <c r="C26" s="13">
        <v>83</v>
      </c>
      <c r="D26" s="13">
        <v>94</v>
      </c>
      <c r="E26" s="13">
        <v>112</v>
      </c>
      <c r="F26" s="31">
        <f t="shared" si="3"/>
        <v>206</v>
      </c>
      <c r="G26" s="57"/>
      <c r="H26" s="37" t="s">
        <v>219</v>
      </c>
      <c r="I26" s="13">
        <v>42</v>
      </c>
      <c r="J26" s="13">
        <v>51</v>
      </c>
      <c r="K26" s="13">
        <v>49</v>
      </c>
      <c r="L26" s="58">
        <f t="shared" si="4"/>
        <v>100</v>
      </c>
    </row>
    <row r="27" spans="1:12" ht="14.25" customHeight="1">
      <c r="A27" s="14"/>
      <c r="B27" s="37" t="s">
        <v>218</v>
      </c>
      <c r="C27" s="13">
        <v>60</v>
      </c>
      <c r="D27" s="13">
        <v>77</v>
      </c>
      <c r="E27" s="13">
        <v>71</v>
      </c>
      <c r="F27" s="31">
        <f t="shared" si="3"/>
        <v>148</v>
      </c>
      <c r="G27" s="57"/>
      <c r="H27" s="37" t="s">
        <v>217</v>
      </c>
      <c r="I27" s="13">
        <v>42</v>
      </c>
      <c r="J27" s="13">
        <v>40</v>
      </c>
      <c r="K27" s="13">
        <v>47</v>
      </c>
      <c r="L27" s="58">
        <f t="shared" si="4"/>
        <v>87</v>
      </c>
    </row>
    <row r="28" spans="1:12" ht="14.25" customHeight="1">
      <c r="A28" s="14"/>
      <c r="B28" s="37" t="s">
        <v>216</v>
      </c>
      <c r="C28" s="13">
        <v>61</v>
      </c>
      <c r="D28" s="13">
        <v>70</v>
      </c>
      <c r="E28" s="13">
        <v>116</v>
      </c>
      <c r="F28" s="31">
        <f t="shared" si="3"/>
        <v>186</v>
      </c>
      <c r="G28" s="57"/>
      <c r="H28" s="37" t="s">
        <v>215</v>
      </c>
      <c r="I28" s="13">
        <v>8</v>
      </c>
      <c r="J28" s="13">
        <v>14</v>
      </c>
      <c r="K28" s="13">
        <v>15</v>
      </c>
      <c r="L28" s="58">
        <f t="shared" si="4"/>
        <v>29</v>
      </c>
    </row>
    <row r="29" spans="1:12" ht="14.25" customHeight="1">
      <c r="A29" s="79"/>
      <c r="B29" s="26" t="s">
        <v>111</v>
      </c>
      <c r="C29" s="25">
        <f>SUM(C23:C28)</f>
        <v>605</v>
      </c>
      <c r="D29" s="25">
        <f>SUM(D23:D28)</f>
        <v>718</v>
      </c>
      <c r="E29" s="25">
        <f>SUM(E23:E28)</f>
        <v>850</v>
      </c>
      <c r="F29" s="25">
        <f>SUM(F23:F28)</f>
        <v>1568</v>
      </c>
      <c r="G29" s="57"/>
      <c r="H29" s="37" t="s">
        <v>214</v>
      </c>
      <c r="I29" s="13">
        <v>36</v>
      </c>
      <c r="J29" s="13">
        <v>40</v>
      </c>
      <c r="K29" s="13">
        <v>48</v>
      </c>
      <c r="L29" s="58">
        <f t="shared" si="4"/>
        <v>88</v>
      </c>
    </row>
    <row r="30" spans="1:12" ht="14.25" customHeight="1">
      <c r="A30" s="139" t="s">
        <v>213</v>
      </c>
      <c r="B30" s="140"/>
      <c r="C30" s="55">
        <f>SUM(C22+C29)</f>
        <v>2333</v>
      </c>
      <c r="D30" s="55">
        <f>SUM(D22+D29)</f>
        <v>2842</v>
      </c>
      <c r="E30" s="55">
        <f>SUM(E22+E29)</f>
        <v>3106</v>
      </c>
      <c r="F30" s="55">
        <f>SUM(F22+F29)</f>
        <v>5948</v>
      </c>
      <c r="G30" s="57"/>
      <c r="H30" s="26" t="s">
        <v>212</v>
      </c>
      <c r="I30" s="25">
        <f>SUM(I24:I29)</f>
        <v>175</v>
      </c>
      <c r="J30" s="25">
        <f>SUM(J24:J29)</f>
        <v>203</v>
      </c>
      <c r="K30" s="25">
        <f>SUM(K24:K29)</f>
        <v>225</v>
      </c>
      <c r="L30" s="56">
        <f>SUM(L24:L29)</f>
        <v>428</v>
      </c>
    </row>
    <row r="31" spans="1:12" ht="14.25" customHeight="1">
      <c r="A31" s="14"/>
      <c r="B31" s="32"/>
      <c r="C31" s="13"/>
      <c r="D31" s="13"/>
      <c r="E31" s="13"/>
      <c r="F31" s="88"/>
      <c r="G31" s="57" t="s">
        <v>177</v>
      </c>
      <c r="H31" s="37" t="s">
        <v>211</v>
      </c>
      <c r="I31" s="13">
        <v>40</v>
      </c>
      <c r="J31" s="13">
        <v>50</v>
      </c>
      <c r="K31" s="13">
        <v>51</v>
      </c>
      <c r="L31" s="58">
        <f t="shared" ref="L31:L37" si="5">SUM(J31:K31)</f>
        <v>101</v>
      </c>
    </row>
    <row r="32" spans="1:12" ht="14.25" customHeight="1">
      <c r="A32" s="141" t="s">
        <v>210</v>
      </c>
      <c r="B32" s="142"/>
      <c r="C32" s="74"/>
      <c r="D32" s="32"/>
      <c r="E32" s="32"/>
      <c r="F32" s="87"/>
      <c r="G32" s="57"/>
      <c r="H32" s="37" t="s">
        <v>209</v>
      </c>
      <c r="I32" s="13">
        <v>29</v>
      </c>
      <c r="J32" s="13">
        <v>51</v>
      </c>
      <c r="K32" s="13">
        <v>56</v>
      </c>
      <c r="L32" s="58">
        <f t="shared" si="5"/>
        <v>107</v>
      </c>
    </row>
    <row r="33" spans="1:12" ht="14.25" customHeight="1">
      <c r="A33" s="14" t="s">
        <v>208</v>
      </c>
      <c r="B33" s="37" t="s">
        <v>207</v>
      </c>
      <c r="C33" s="86">
        <v>380</v>
      </c>
      <c r="D33" s="13">
        <v>463</v>
      </c>
      <c r="E33" s="13">
        <v>493</v>
      </c>
      <c r="F33" s="31">
        <f t="shared" ref="F33:F45" si="6">SUM(D33:E33)</f>
        <v>956</v>
      </c>
      <c r="G33" s="57"/>
      <c r="H33" s="37" t="s">
        <v>206</v>
      </c>
      <c r="I33" s="13">
        <v>69</v>
      </c>
      <c r="J33" s="13">
        <v>70</v>
      </c>
      <c r="K33" s="13">
        <v>75</v>
      </c>
      <c r="L33" s="58">
        <f t="shared" si="5"/>
        <v>145</v>
      </c>
    </row>
    <row r="34" spans="1:12" ht="14.25" customHeight="1">
      <c r="A34" s="14"/>
      <c r="B34" s="37" t="s">
        <v>205</v>
      </c>
      <c r="C34" s="13">
        <v>147</v>
      </c>
      <c r="D34" s="13">
        <v>190</v>
      </c>
      <c r="E34" s="13">
        <v>193</v>
      </c>
      <c r="F34" s="31">
        <f t="shared" si="6"/>
        <v>383</v>
      </c>
      <c r="G34" s="57"/>
      <c r="H34" s="37" t="s">
        <v>204</v>
      </c>
      <c r="I34" s="13">
        <v>51</v>
      </c>
      <c r="J34" s="13">
        <v>70</v>
      </c>
      <c r="K34" s="13">
        <v>74</v>
      </c>
      <c r="L34" s="58">
        <f t="shared" si="5"/>
        <v>144</v>
      </c>
    </row>
    <row r="35" spans="1:12" ht="14.25" customHeight="1">
      <c r="A35" s="14"/>
      <c r="B35" s="37" t="s">
        <v>203</v>
      </c>
      <c r="C35" s="13">
        <v>79</v>
      </c>
      <c r="D35" s="13">
        <v>91</v>
      </c>
      <c r="E35" s="13">
        <v>106</v>
      </c>
      <c r="F35" s="31">
        <f t="shared" si="6"/>
        <v>197</v>
      </c>
      <c r="G35" s="57"/>
      <c r="H35" s="37" t="s">
        <v>202</v>
      </c>
      <c r="I35" s="13">
        <v>86</v>
      </c>
      <c r="J35" s="13">
        <v>95</v>
      </c>
      <c r="K35" s="13">
        <v>101</v>
      </c>
      <c r="L35" s="58">
        <f t="shared" si="5"/>
        <v>196</v>
      </c>
    </row>
    <row r="36" spans="1:12" ht="14.25" customHeight="1">
      <c r="A36" s="14"/>
      <c r="B36" s="37" t="s">
        <v>201</v>
      </c>
      <c r="C36" s="13">
        <v>228</v>
      </c>
      <c r="D36" s="13">
        <v>223</v>
      </c>
      <c r="E36" s="13">
        <v>285</v>
      </c>
      <c r="F36" s="31">
        <f t="shared" si="6"/>
        <v>508</v>
      </c>
      <c r="G36" s="84"/>
      <c r="H36" s="85" t="s">
        <v>200</v>
      </c>
      <c r="I36" s="13">
        <v>49</v>
      </c>
      <c r="J36" s="13">
        <v>64</v>
      </c>
      <c r="K36" s="13">
        <v>66</v>
      </c>
      <c r="L36" s="58">
        <f t="shared" si="5"/>
        <v>130</v>
      </c>
    </row>
    <row r="37" spans="1:12" ht="14.25" customHeight="1">
      <c r="A37" s="14"/>
      <c r="B37" s="37" t="s">
        <v>199</v>
      </c>
      <c r="C37" s="13">
        <v>14</v>
      </c>
      <c r="D37" s="13">
        <v>20</v>
      </c>
      <c r="E37" s="13">
        <v>24</v>
      </c>
      <c r="F37" s="31">
        <f t="shared" si="6"/>
        <v>44</v>
      </c>
      <c r="G37" s="84"/>
      <c r="H37" s="37" t="s">
        <v>198</v>
      </c>
      <c r="I37" s="13">
        <v>117</v>
      </c>
      <c r="J37" s="13">
        <v>147</v>
      </c>
      <c r="K37" s="13">
        <v>131</v>
      </c>
      <c r="L37" s="58">
        <f t="shared" si="5"/>
        <v>278</v>
      </c>
    </row>
    <row r="38" spans="1:12" ht="14.25" customHeight="1">
      <c r="A38" s="14"/>
      <c r="B38" s="37" t="s">
        <v>197</v>
      </c>
      <c r="C38" s="13">
        <v>76</v>
      </c>
      <c r="D38" s="13">
        <v>106</v>
      </c>
      <c r="E38" s="13">
        <v>113</v>
      </c>
      <c r="F38" s="31">
        <f t="shared" si="6"/>
        <v>219</v>
      </c>
      <c r="G38" s="83"/>
      <c r="H38" s="26" t="s">
        <v>163</v>
      </c>
      <c r="I38" s="25">
        <f>SUM(I31:I37)</f>
        <v>441</v>
      </c>
      <c r="J38" s="25">
        <f>SUM(J31:J37)</f>
        <v>547</v>
      </c>
      <c r="K38" s="25">
        <f>SUM(K31:K37)</f>
        <v>554</v>
      </c>
      <c r="L38" s="60">
        <f>SUM(L31:L37)</f>
        <v>1101</v>
      </c>
    </row>
    <row r="39" spans="1:12" ht="14.25" customHeight="1">
      <c r="A39" s="14"/>
      <c r="B39" s="37" t="s">
        <v>196</v>
      </c>
      <c r="C39" s="13">
        <v>56</v>
      </c>
      <c r="D39" s="13">
        <v>67</v>
      </c>
      <c r="E39" s="13">
        <v>65</v>
      </c>
      <c r="F39" s="31">
        <f t="shared" si="6"/>
        <v>132</v>
      </c>
      <c r="G39" s="129" t="s">
        <v>195</v>
      </c>
      <c r="H39" s="130"/>
      <c r="I39" s="55">
        <f>SUM(C46+C54+I10+I23+I30+I38)</f>
        <v>4120</v>
      </c>
      <c r="J39" s="55">
        <f>SUM(D46+D54+J10+J23+J30+J38)</f>
        <v>4869</v>
      </c>
      <c r="K39" s="55">
        <f>SUM(E46+E54+K10+K23+K30+K38)</f>
        <v>5288</v>
      </c>
      <c r="L39" s="54">
        <f>SUM(F46+F54+L10+L23+L30+L38)</f>
        <v>10157</v>
      </c>
    </row>
    <row r="40" spans="1:12" ht="14.25" customHeight="1">
      <c r="A40" s="14"/>
      <c r="B40" s="37" t="s">
        <v>194</v>
      </c>
      <c r="C40" s="13">
        <v>135</v>
      </c>
      <c r="D40" s="13">
        <v>159</v>
      </c>
      <c r="E40" s="13">
        <v>175</v>
      </c>
      <c r="F40" s="31">
        <f t="shared" si="6"/>
        <v>334</v>
      </c>
      <c r="G40" s="82"/>
      <c r="H40" s="32"/>
      <c r="I40" s="13"/>
      <c r="J40" s="13"/>
      <c r="K40" s="13"/>
      <c r="L40" s="52"/>
    </row>
    <row r="41" spans="1:12" ht="14.25" customHeight="1">
      <c r="A41" s="14"/>
      <c r="B41" s="37" t="s">
        <v>193</v>
      </c>
      <c r="C41" s="13">
        <v>68</v>
      </c>
      <c r="D41" s="13">
        <v>84</v>
      </c>
      <c r="E41" s="13">
        <v>86</v>
      </c>
      <c r="F41" s="31">
        <f t="shared" si="6"/>
        <v>170</v>
      </c>
      <c r="G41" s="57"/>
      <c r="H41" s="13"/>
      <c r="I41" s="13"/>
      <c r="J41" s="13"/>
      <c r="K41" s="81"/>
      <c r="L41" s="80"/>
    </row>
    <row r="42" spans="1:12" ht="14.25" customHeight="1">
      <c r="A42" s="14"/>
      <c r="B42" s="37" t="s">
        <v>192</v>
      </c>
      <c r="C42" s="13">
        <v>107</v>
      </c>
      <c r="D42" s="13">
        <v>128</v>
      </c>
      <c r="E42" s="13">
        <v>155</v>
      </c>
      <c r="F42" s="31">
        <f t="shared" si="6"/>
        <v>283</v>
      </c>
      <c r="G42" s="57"/>
      <c r="H42" s="13"/>
      <c r="I42" s="13"/>
      <c r="J42" s="13"/>
      <c r="K42" s="81"/>
      <c r="L42" s="80"/>
    </row>
    <row r="43" spans="1:12" ht="14.25" customHeight="1">
      <c r="A43" s="14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>
      <c r="A44" s="14"/>
      <c r="B44" s="37" t="s">
        <v>190</v>
      </c>
      <c r="C44" s="13">
        <v>173</v>
      </c>
      <c r="D44" s="13">
        <v>199</v>
      </c>
      <c r="E44" s="13">
        <v>228</v>
      </c>
      <c r="F44" s="31">
        <f t="shared" si="6"/>
        <v>427</v>
      </c>
      <c r="G44" s="57"/>
      <c r="H44" s="13"/>
      <c r="I44" s="13"/>
      <c r="J44" s="13"/>
      <c r="K44" s="81"/>
      <c r="L44" s="80"/>
    </row>
    <row r="45" spans="1:12" ht="14.25" customHeight="1">
      <c r="A45" s="14"/>
      <c r="B45" s="37" t="s">
        <v>189</v>
      </c>
      <c r="C45" s="13">
        <v>161</v>
      </c>
      <c r="D45" s="13">
        <v>189</v>
      </c>
      <c r="E45" s="13">
        <v>213</v>
      </c>
      <c r="F45" s="31">
        <f t="shared" si="6"/>
        <v>402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1634</v>
      </c>
      <c r="D46" s="25">
        <f>SUM(D33:D45)</f>
        <v>1932</v>
      </c>
      <c r="E46" s="25">
        <f>SUM(E33:E45)</f>
        <v>2154</v>
      </c>
      <c r="F46" s="25">
        <f>SUM(F33:F45)</f>
        <v>4086</v>
      </c>
      <c r="G46" s="57"/>
      <c r="H46" s="13"/>
      <c r="I46" s="13"/>
      <c r="J46" s="13"/>
      <c r="K46" s="81"/>
      <c r="L46" s="80"/>
    </row>
    <row r="47" spans="1:12" ht="14.25" customHeight="1">
      <c r="A47" s="14" t="s">
        <v>187</v>
      </c>
      <c r="B47" s="37" t="s">
        <v>186</v>
      </c>
      <c r="C47" s="13">
        <v>94</v>
      </c>
      <c r="D47" s="13">
        <v>115</v>
      </c>
      <c r="E47" s="13">
        <v>116</v>
      </c>
      <c r="F47" s="31">
        <f t="shared" ref="F47:F53" si="7">SUM(D47:E47)</f>
        <v>231</v>
      </c>
      <c r="G47" s="57"/>
      <c r="H47" s="13"/>
      <c r="I47" s="13"/>
      <c r="J47" s="13"/>
      <c r="K47" s="81"/>
      <c r="L47" s="80"/>
    </row>
    <row r="48" spans="1:12" ht="14.25" customHeight="1">
      <c r="A48" s="14"/>
      <c r="B48" s="37" t="s">
        <v>185</v>
      </c>
      <c r="C48" s="13">
        <v>47</v>
      </c>
      <c r="D48" s="13">
        <v>41</v>
      </c>
      <c r="E48" s="13">
        <v>46</v>
      </c>
      <c r="F48" s="31">
        <f t="shared" si="7"/>
        <v>87</v>
      </c>
      <c r="G48" s="57"/>
      <c r="H48" s="13"/>
      <c r="I48" s="13"/>
      <c r="J48" s="13"/>
      <c r="K48" s="81"/>
      <c r="L48" s="80"/>
    </row>
    <row r="49" spans="1:12" ht="14.25" customHeight="1">
      <c r="A49" s="14"/>
      <c r="B49" s="37" t="s">
        <v>184</v>
      </c>
      <c r="C49" s="13">
        <v>103</v>
      </c>
      <c r="D49" s="13">
        <v>112</v>
      </c>
      <c r="E49" s="13">
        <v>124</v>
      </c>
      <c r="F49" s="31">
        <f t="shared" si="7"/>
        <v>236</v>
      </c>
      <c r="G49" s="57"/>
      <c r="H49" s="13"/>
      <c r="I49" s="13"/>
      <c r="J49" s="13"/>
      <c r="K49" s="81"/>
      <c r="L49" s="80"/>
    </row>
    <row r="50" spans="1:12" ht="14.25" customHeight="1">
      <c r="A50" s="14"/>
      <c r="B50" s="37" t="s">
        <v>183</v>
      </c>
      <c r="C50" s="13">
        <v>288</v>
      </c>
      <c r="D50" s="13">
        <v>331</v>
      </c>
      <c r="E50" s="13">
        <v>348</v>
      </c>
      <c r="F50" s="31">
        <f t="shared" si="7"/>
        <v>679</v>
      </c>
      <c r="G50" s="57"/>
      <c r="H50" s="13"/>
      <c r="I50" s="13"/>
      <c r="J50" s="13"/>
      <c r="K50" s="81"/>
      <c r="L50" s="80"/>
    </row>
    <row r="51" spans="1:12" ht="14.25" customHeight="1">
      <c r="A51" s="14"/>
      <c r="B51" s="37" t="s">
        <v>182</v>
      </c>
      <c r="C51" s="13">
        <v>130</v>
      </c>
      <c r="D51" s="13">
        <v>174</v>
      </c>
      <c r="E51" s="13">
        <v>177</v>
      </c>
      <c r="F51" s="31">
        <f t="shared" si="7"/>
        <v>351</v>
      </c>
      <c r="G51" s="57"/>
      <c r="H51" s="13"/>
      <c r="I51" s="13"/>
      <c r="J51" s="13"/>
      <c r="K51" s="81"/>
      <c r="L51" s="80"/>
    </row>
    <row r="52" spans="1:12" ht="14.25" customHeight="1">
      <c r="A52" s="14"/>
      <c r="B52" s="37" t="s">
        <v>181</v>
      </c>
      <c r="C52" s="13">
        <v>67</v>
      </c>
      <c r="D52" s="13">
        <v>90</v>
      </c>
      <c r="E52" s="13">
        <v>82</v>
      </c>
      <c r="F52" s="31">
        <f t="shared" si="7"/>
        <v>172</v>
      </c>
      <c r="G52" s="57"/>
      <c r="H52" s="13"/>
      <c r="I52" s="13"/>
      <c r="J52" s="13"/>
      <c r="K52" s="81"/>
      <c r="L52" s="80"/>
    </row>
    <row r="53" spans="1:12" ht="14.25" customHeight="1">
      <c r="A53" s="14"/>
      <c r="B53" s="37" t="s">
        <v>180</v>
      </c>
      <c r="C53" s="13">
        <v>18</v>
      </c>
      <c r="D53" s="13">
        <v>30</v>
      </c>
      <c r="E53" s="13">
        <v>25</v>
      </c>
      <c r="F53" s="31">
        <f t="shared" si="7"/>
        <v>55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747</v>
      </c>
      <c r="D54" s="25">
        <f>SUM(D47:D53)</f>
        <v>893</v>
      </c>
      <c r="E54" s="25">
        <f>SUM(E47:E53)</f>
        <v>918</v>
      </c>
      <c r="F54" s="25">
        <f>SUM(F47:F53)</f>
        <v>1811</v>
      </c>
      <c r="G54" s="57"/>
      <c r="H54" s="13"/>
      <c r="I54" s="13"/>
      <c r="J54" s="13"/>
      <c r="K54" s="13"/>
      <c r="L54" s="70"/>
    </row>
    <row r="55" spans="1:12" ht="14.25" customHeight="1">
      <c r="A55" s="14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4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4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4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40</v>
      </c>
      <c r="J60" s="64">
        <v>58</v>
      </c>
      <c r="K60" s="64">
        <v>56</v>
      </c>
      <c r="L60" s="63">
        <f t="shared" ref="L60:L65" si="8">SUM(J60:K60)</f>
        <v>114</v>
      </c>
    </row>
    <row r="61" spans="1:12" ht="14.25" customHeight="1">
      <c r="A61" s="14" t="s">
        <v>175</v>
      </c>
      <c r="B61" s="37" t="s">
        <v>174</v>
      </c>
      <c r="C61" s="74">
        <v>308</v>
      </c>
      <c r="D61" s="13">
        <v>414</v>
      </c>
      <c r="E61" s="13">
        <v>409</v>
      </c>
      <c r="F61" s="31">
        <f t="shared" ref="F61:F68" si="9">SUM(D61:E61)</f>
        <v>823</v>
      </c>
      <c r="G61" s="73"/>
      <c r="H61" s="37" t="s">
        <v>173</v>
      </c>
      <c r="I61" s="13">
        <v>49</v>
      </c>
      <c r="J61" s="13">
        <v>50</v>
      </c>
      <c r="K61" s="13">
        <v>64</v>
      </c>
      <c r="L61" s="61">
        <f t="shared" si="8"/>
        <v>114</v>
      </c>
    </row>
    <row r="62" spans="1:12" ht="14.25" customHeight="1">
      <c r="A62" s="14"/>
      <c r="B62" s="37" t="s">
        <v>172</v>
      </c>
      <c r="C62" s="13">
        <v>265</v>
      </c>
      <c r="D62" s="13">
        <v>340</v>
      </c>
      <c r="E62" s="13">
        <v>369</v>
      </c>
      <c r="F62" s="31">
        <f t="shared" si="9"/>
        <v>709</v>
      </c>
      <c r="G62" s="73"/>
      <c r="H62" s="37" t="s">
        <v>171</v>
      </c>
      <c r="I62" s="13">
        <v>33</v>
      </c>
      <c r="J62" s="13">
        <v>53</v>
      </c>
      <c r="K62" s="13">
        <v>53</v>
      </c>
      <c r="L62" s="61">
        <f t="shared" si="8"/>
        <v>106</v>
      </c>
    </row>
    <row r="63" spans="1:12" ht="14.25" customHeight="1">
      <c r="A63" s="14"/>
      <c r="B63" s="37" t="s">
        <v>170</v>
      </c>
      <c r="C63" s="13">
        <v>64</v>
      </c>
      <c r="D63" s="13">
        <v>89</v>
      </c>
      <c r="E63" s="13">
        <v>92</v>
      </c>
      <c r="F63" s="31">
        <f t="shared" si="9"/>
        <v>181</v>
      </c>
      <c r="G63" s="73"/>
      <c r="H63" s="37" t="s">
        <v>169</v>
      </c>
      <c r="I63" s="13">
        <v>32</v>
      </c>
      <c r="J63" s="13">
        <v>34</v>
      </c>
      <c r="K63" s="13">
        <v>31</v>
      </c>
      <c r="L63" s="61">
        <f t="shared" si="8"/>
        <v>65</v>
      </c>
    </row>
    <row r="64" spans="1:12" ht="14.25" customHeight="1">
      <c r="A64" s="14"/>
      <c r="B64" s="37" t="s">
        <v>168</v>
      </c>
      <c r="C64" s="13">
        <v>136</v>
      </c>
      <c r="D64" s="13">
        <v>182</v>
      </c>
      <c r="E64" s="13">
        <v>189</v>
      </c>
      <c r="F64" s="31">
        <f t="shared" si="9"/>
        <v>371</v>
      </c>
      <c r="G64" s="73"/>
      <c r="H64" s="37" t="s">
        <v>167</v>
      </c>
      <c r="I64" s="13">
        <v>50</v>
      </c>
      <c r="J64" s="13">
        <v>65</v>
      </c>
      <c r="K64" s="13">
        <v>64</v>
      </c>
      <c r="L64" s="61">
        <f t="shared" si="8"/>
        <v>129</v>
      </c>
    </row>
    <row r="65" spans="1:12" ht="14.25" customHeight="1">
      <c r="A65" s="14"/>
      <c r="B65" s="37" t="s">
        <v>166</v>
      </c>
      <c r="C65" s="13">
        <v>80</v>
      </c>
      <c r="D65" s="13">
        <v>108</v>
      </c>
      <c r="E65" s="13">
        <v>127</v>
      </c>
      <c r="F65" s="31">
        <f t="shared" si="9"/>
        <v>235</v>
      </c>
      <c r="G65" s="73"/>
      <c r="H65" s="37" t="s">
        <v>165</v>
      </c>
      <c r="I65" s="13">
        <v>69</v>
      </c>
      <c r="J65" s="13">
        <v>97</v>
      </c>
      <c r="K65" s="13">
        <v>92</v>
      </c>
      <c r="L65" s="61">
        <f t="shared" si="8"/>
        <v>189</v>
      </c>
    </row>
    <row r="66" spans="1:12" ht="14.25" customHeight="1">
      <c r="A66" s="14"/>
      <c r="B66" s="37" t="s">
        <v>164</v>
      </c>
      <c r="C66" s="13">
        <v>95</v>
      </c>
      <c r="D66" s="13">
        <v>124</v>
      </c>
      <c r="E66" s="13">
        <v>135</v>
      </c>
      <c r="F66" s="31">
        <f t="shared" si="9"/>
        <v>259</v>
      </c>
      <c r="G66" s="73"/>
      <c r="H66" s="26" t="s">
        <v>163</v>
      </c>
      <c r="I66" s="25">
        <f>SUM(I60:I65)</f>
        <v>273</v>
      </c>
      <c r="J66" s="25">
        <f>SUM(J60:J65)</f>
        <v>357</v>
      </c>
      <c r="K66" s="25">
        <f>SUM(K60:K65)</f>
        <v>360</v>
      </c>
      <c r="L66" s="60">
        <f>SUM(L60:L65)</f>
        <v>717</v>
      </c>
    </row>
    <row r="67" spans="1:12" ht="14.25" customHeight="1">
      <c r="A67" s="14"/>
      <c r="B67" s="37" t="s">
        <v>162</v>
      </c>
      <c r="C67" s="13">
        <v>299</v>
      </c>
      <c r="D67" s="13">
        <v>417</v>
      </c>
      <c r="E67" s="13">
        <v>414</v>
      </c>
      <c r="F67" s="31">
        <f t="shared" si="9"/>
        <v>831</v>
      </c>
      <c r="G67" s="145" t="s">
        <v>161</v>
      </c>
      <c r="H67" s="140"/>
      <c r="I67" s="55">
        <f>SUM(C69+C82+C93+C110+C114+I66)</f>
        <v>5876</v>
      </c>
      <c r="J67" s="55">
        <f>SUM(D69+D82+D93+D110+D114+J66)</f>
        <v>7454</v>
      </c>
      <c r="K67" s="55">
        <f>SUM(E69+E82+E93+E110+E114+K66)</f>
        <v>7824</v>
      </c>
      <c r="L67" s="54">
        <f>SUM(F69+F82+F93+F110+F114+L66)</f>
        <v>15278</v>
      </c>
    </row>
    <row r="68" spans="1:12" ht="14.25" customHeight="1">
      <c r="A68" s="14"/>
      <c r="B68" s="37" t="s">
        <v>160</v>
      </c>
      <c r="C68" s="13">
        <v>87</v>
      </c>
      <c r="D68" s="13">
        <v>110</v>
      </c>
      <c r="E68" s="13">
        <v>111</v>
      </c>
      <c r="F68" s="31">
        <f t="shared" si="9"/>
        <v>221</v>
      </c>
      <c r="G68" s="73"/>
      <c r="H68" s="32"/>
      <c r="I68" s="13"/>
      <c r="J68" s="13"/>
      <c r="K68" s="13"/>
      <c r="L68" s="52"/>
    </row>
    <row r="69" spans="1:12" ht="14.25" customHeight="1">
      <c r="A69" s="14"/>
      <c r="B69" s="26" t="s">
        <v>159</v>
      </c>
      <c r="C69" s="25">
        <f>SUM(C61:C68)</f>
        <v>1334</v>
      </c>
      <c r="D69" s="25">
        <f>SUM(D61:D68)</f>
        <v>1784</v>
      </c>
      <c r="E69" s="25">
        <f>SUM(E61:E68)</f>
        <v>1846</v>
      </c>
      <c r="F69" s="24">
        <f>SUM(F61:F68)</f>
        <v>3630</v>
      </c>
      <c r="G69" s="73"/>
      <c r="H69" s="13"/>
      <c r="I69" s="13"/>
      <c r="J69" s="13"/>
      <c r="K69" s="13"/>
      <c r="L69" s="70"/>
    </row>
    <row r="70" spans="1:12" ht="14.25" customHeight="1">
      <c r="A70" s="14" t="s">
        <v>158</v>
      </c>
      <c r="B70" s="37" t="s">
        <v>157</v>
      </c>
      <c r="C70" s="13">
        <v>41</v>
      </c>
      <c r="D70" s="13">
        <v>51</v>
      </c>
      <c r="E70" s="13">
        <v>49</v>
      </c>
      <c r="F70" s="31">
        <f t="shared" ref="F70:F81" si="10">SUM(D70:E70)</f>
        <v>100</v>
      </c>
      <c r="G70" s="73"/>
      <c r="H70" s="13"/>
      <c r="I70" s="13"/>
      <c r="J70" s="13"/>
      <c r="K70" s="13"/>
      <c r="L70" s="70"/>
    </row>
    <row r="71" spans="1:12" ht="14.25" customHeight="1">
      <c r="A71" s="14"/>
      <c r="B71" s="37" t="s">
        <v>156</v>
      </c>
      <c r="C71" s="13">
        <v>209</v>
      </c>
      <c r="D71" s="13">
        <v>250</v>
      </c>
      <c r="E71" s="13">
        <v>267</v>
      </c>
      <c r="F71" s="31">
        <f t="shared" si="10"/>
        <v>517</v>
      </c>
      <c r="G71" s="57"/>
      <c r="H71" s="13"/>
      <c r="I71" s="13"/>
      <c r="J71" s="13"/>
      <c r="K71" s="13"/>
      <c r="L71" s="70"/>
    </row>
    <row r="72" spans="1:12" ht="14.25" customHeight="1">
      <c r="A72" s="14"/>
      <c r="B72" s="37" t="s">
        <v>155</v>
      </c>
      <c r="C72" s="13">
        <v>134</v>
      </c>
      <c r="D72" s="13">
        <v>152</v>
      </c>
      <c r="E72" s="13">
        <v>168</v>
      </c>
      <c r="F72" s="31">
        <f t="shared" si="10"/>
        <v>320</v>
      </c>
      <c r="G72" s="57"/>
      <c r="H72" s="13"/>
      <c r="I72" s="13"/>
      <c r="J72" s="13"/>
      <c r="K72" s="13"/>
      <c r="L72" s="70"/>
    </row>
    <row r="73" spans="1:12" ht="14.25" customHeight="1">
      <c r="A73" s="14"/>
      <c r="B73" s="37" t="s">
        <v>154</v>
      </c>
      <c r="C73" s="13">
        <v>65</v>
      </c>
      <c r="D73" s="13">
        <v>78</v>
      </c>
      <c r="E73" s="13">
        <v>76</v>
      </c>
      <c r="F73" s="31">
        <f t="shared" si="10"/>
        <v>154</v>
      </c>
      <c r="G73" s="57"/>
      <c r="H73" s="13"/>
      <c r="I73" s="13"/>
      <c r="J73" s="13"/>
      <c r="K73" s="13"/>
      <c r="L73" s="70"/>
    </row>
    <row r="74" spans="1:12" ht="14.25" customHeight="1">
      <c r="A74" s="14"/>
      <c r="B74" s="37" t="s">
        <v>153</v>
      </c>
      <c r="C74" s="13">
        <v>85</v>
      </c>
      <c r="D74" s="13">
        <v>76</v>
      </c>
      <c r="E74" s="13">
        <v>99</v>
      </c>
      <c r="F74" s="31">
        <f t="shared" si="10"/>
        <v>175</v>
      </c>
      <c r="G74" s="57"/>
      <c r="H74" s="13"/>
      <c r="I74" s="13"/>
      <c r="J74" s="13"/>
      <c r="K74" s="13"/>
      <c r="L74" s="70"/>
    </row>
    <row r="75" spans="1:12" ht="14.25" customHeight="1">
      <c r="A75" s="14"/>
      <c r="B75" s="37" t="s">
        <v>152</v>
      </c>
      <c r="C75" s="13">
        <v>359</v>
      </c>
      <c r="D75" s="13">
        <v>445</v>
      </c>
      <c r="E75" s="13">
        <v>462</v>
      </c>
      <c r="F75" s="31">
        <f t="shared" si="10"/>
        <v>907</v>
      </c>
      <c r="G75" s="57"/>
      <c r="H75" s="13"/>
      <c r="I75" s="13"/>
      <c r="J75" s="13"/>
      <c r="K75" s="13"/>
      <c r="L75" s="70"/>
    </row>
    <row r="76" spans="1:12" ht="14.25" customHeight="1">
      <c r="A76" s="14"/>
      <c r="B76" s="37" t="s">
        <v>151</v>
      </c>
      <c r="C76" s="13">
        <v>167</v>
      </c>
      <c r="D76" s="13">
        <v>210</v>
      </c>
      <c r="E76" s="13">
        <v>231</v>
      </c>
      <c r="F76" s="31">
        <f t="shared" si="10"/>
        <v>441</v>
      </c>
      <c r="G76" s="57"/>
      <c r="H76" s="13"/>
      <c r="I76" s="13"/>
      <c r="J76" s="13"/>
      <c r="K76" s="13"/>
      <c r="L76" s="70"/>
    </row>
    <row r="77" spans="1:12" ht="14.25" customHeight="1">
      <c r="A77" s="14"/>
      <c r="B77" s="37" t="s">
        <v>150</v>
      </c>
      <c r="C77" s="13">
        <v>63</v>
      </c>
      <c r="D77" s="13">
        <v>70</v>
      </c>
      <c r="E77" s="13">
        <v>75</v>
      </c>
      <c r="F77" s="31">
        <f t="shared" si="10"/>
        <v>145</v>
      </c>
      <c r="G77" s="57"/>
      <c r="H77" s="13"/>
      <c r="I77" s="13"/>
      <c r="J77" s="13"/>
      <c r="K77" s="13"/>
      <c r="L77" s="70"/>
    </row>
    <row r="78" spans="1:12" ht="14.25" customHeight="1">
      <c r="A78" s="14"/>
      <c r="B78" s="37" t="s">
        <v>149</v>
      </c>
      <c r="C78" s="13">
        <v>48</v>
      </c>
      <c r="D78" s="13">
        <v>58</v>
      </c>
      <c r="E78" s="13">
        <v>55</v>
      </c>
      <c r="F78" s="31">
        <f t="shared" si="10"/>
        <v>113</v>
      </c>
      <c r="G78" s="57"/>
      <c r="H78" s="13"/>
      <c r="I78" s="13"/>
      <c r="J78" s="13"/>
      <c r="K78" s="13"/>
      <c r="L78" s="70"/>
    </row>
    <row r="79" spans="1:12" ht="14.25" customHeight="1">
      <c r="A79" s="14"/>
      <c r="B79" s="37" t="s">
        <v>148</v>
      </c>
      <c r="C79" s="13">
        <v>134</v>
      </c>
      <c r="D79" s="13">
        <v>175</v>
      </c>
      <c r="E79" s="13">
        <v>179</v>
      </c>
      <c r="F79" s="31">
        <f t="shared" si="10"/>
        <v>354</v>
      </c>
      <c r="G79" s="57"/>
      <c r="H79" s="13"/>
      <c r="I79" s="13"/>
      <c r="J79" s="13"/>
      <c r="K79" s="13"/>
      <c r="L79" s="70"/>
    </row>
    <row r="80" spans="1:12" ht="14.25" customHeight="1">
      <c r="A80" s="14"/>
      <c r="B80" s="37" t="s">
        <v>147</v>
      </c>
      <c r="C80" s="13">
        <v>153</v>
      </c>
      <c r="D80" s="13">
        <v>183</v>
      </c>
      <c r="E80" s="13">
        <v>158</v>
      </c>
      <c r="F80" s="31">
        <f t="shared" si="10"/>
        <v>341</v>
      </c>
      <c r="G80" s="57"/>
      <c r="H80" s="13"/>
      <c r="I80" s="13"/>
      <c r="J80" s="13"/>
      <c r="K80" s="13"/>
      <c r="L80" s="70"/>
    </row>
    <row r="81" spans="1:12" ht="14.25" customHeight="1">
      <c r="A81" s="14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>
      <c r="A82" s="14"/>
      <c r="B82" s="26" t="s">
        <v>145</v>
      </c>
      <c r="C82" s="25">
        <f>SUM(C70:C81)</f>
        <v>1475</v>
      </c>
      <c r="D82" s="25">
        <f>SUM(D70:D81)</f>
        <v>1775</v>
      </c>
      <c r="E82" s="25">
        <f>SUM(E70:E81)</f>
        <v>1843</v>
      </c>
      <c r="F82" s="25">
        <f>SUM(F70:F81)</f>
        <v>3618</v>
      </c>
      <c r="G82" s="57"/>
      <c r="H82" s="13"/>
      <c r="I82" s="13"/>
      <c r="J82" s="13"/>
      <c r="K82" s="13"/>
      <c r="L82" s="70"/>
    </row>
    <row r="83" spans="1:12" ht="14.25" customHeight="1">
      <c r="A83" s="14" t="s">
        <v>139</v>
      </c>
      <c r="B83" s="37" t="s">
        <v>144</v>
      </c>
      <c r="C83" s="13">
        <v>345</v>
      </c>
      <c r="D83" s="13">
        <v>383</v>
      </c>
      <c r="E83" s="13">
        <v>445</v>
      </c>
      <c r="F83" s="31">
        <f t="shared" ref="F83:F92" si="11">SUM(D83:E83)</f>
        <v>828</v>
      </c>
      <c r="G83" s="57"/>
      <c r="H83" s="13"/>
      <c r="I83" s="13"/>
      <c r="J83" s="13"/>
      <c r="K83" s="13"/>
      <c r="L83" s="70"/>
    </row>
    <row r="84" spans="1:12" ht="14.25" customHeight="1">
      <c r="A84" s="14"/>
      <c r="B84" s="37" t="s">
        <v>143</v>
      </c>
      <c r="C84" s="13">
        <v>305</v>
      </c>
      <c r="D84" s="13">
        <v>353</v>
      </c>
      <c r="E84" s="13">
        <v>391</v>
      </c>
      <c r="F84" s="31">
        <f t="shared" si="11"/>
        <v>744</v>
      </c>
      <c r="G84" s="57"/>
      <c r="H84" s="13"/>
      <c r="I84" s="13"/>
      <c r="J84" s="13"/>
      <c r="K84" s="13"/>
      <c r="L84" s="70"/>
    </row>
    <row r="85" spans="1:12" ht="14.25" customHeight="1">
      <c r="A85" s="14"/>
      <c r="B85" s="37" t="s">
        <v>142</v>
      </c>
      <c r="C85" s="13">
        <v>120</v>
      </c>
      <c r="D85" s="13">
        <v>134</v>
      </c>
      <c r="E85" s="13">
        <v>135</v>
      </c>
      <c r="F85" s="31">
        <f t="shared" si="11"/>
        <v>269</v>
      </c>
      <c r="G85" s="57"/>
      <c r="H85" s="13"/>
      <c r="I85" s="13"/>
      <c r="J85" s="13"/>
      <c r="K85" s="13"/>
      <c r="L85" s="70"/>
    </row>
    <row r="86" spans="1:12" ht="14.25" customHeight="1">
      <c r="A86" s="14"/>
      <c r="B86" s="37" t="s">
        <v>141</v>
      </c>
      <c r="C86" s="13">
        <v>86</v>
      </c>
      <c r="D86" s="13">
        <v>120</v>
      </c>
      <c r="E86" s="13">
        <v>123</v>
      </c>
      <c r="F86" s="31">
        <f t="shared" si="11"/>
        <v>243</v>
      </c>
      <c r="G86" s="57"/>
      <c r="H86" s="13"/>
      <c r="I86" s="13"/>
      <c r="J86" s="13"/>
      <c r="K86" s="13"/>
      <c r="L86" s="70"/>
    </row>
    <row r="87" spans="1:12" ht="14.25" customHeight="1">
      <c r="A87" s="14"/>
      <c r="B87" s="37" t="s">
        <v>140</v>
      </c>
      <c r="C87" s="13">
        <v>47</v>
      </c>
      <c r="D87" s="13">
        <v>61</v>
      </c>
      <c r="E87" s="13">
        <v>53</v>
      </c>
      <c r="F87" s="31">
        <f t="shared" si="11"/>
        <v>114</v>
      </c>
      <c r="G87" s="57"/>
      <c r="H87" s="13"/>
      <c r="I87" s="13"/>
      <c r="J87" s="13"/>
      <c r="K87" s="13"/>
      <c r="L87" s="70"/>
    </row>
    <row r="88" spans="1:12" ht="14.25" customHeight="1">
      <c r="A88" s="14"/>
      <c r="B88" s="37" t="s">
        <v>139</v>
      </c>
      <c r="C88" s="13">
        <v>140</v>
      </c>
      <c r="D88" s="13">
        <v>194</v>
      </c>
      <c r="E88" s="13">
        <v>211</v>
      </c>
      <c r="F88" s="31">
        <f t="shared" si="11"/>
        <v>405</v>
      </c>
      <c r="G88" s="57"/>
      <c r="H88" s="13"/>
      <c r="I88" s="13"/>
      <c r="J88" s="13"/>
      <c r="K88" s="13"/>
      <c r="L88" s="70"/>
    </row>
    <row r="89" spans="1:12" ht="14.25" customHeight="1">
      <c r="A89" s="14"/>
      <c r="B89" s="37" t="s">
        <v>138</v>
      </c>
      <c r="C89" s="13">
        <v>113</v>
      </c>
      <c r="D89" s="13">
        <v>142</v>
      </c>
      <c r="E89" s="13">
        <v>155</v>
      </c>
      <c r="F89" s="31">
        <f t="shared" si="11"/>
        <v>297</v>
      </c>
      <c r="G89" s="57"/>
      <c r="H89" s="32"/>
      <c r="I89" s="13"/>
      <c r="J89" s="13"/>
      <c r="K89" s="13"/>
      <c r="L89" s="70"/>
    </row>
    <row r="90" spans="1:12" ht="14.25" customHeight="1">
      <c r="A90" s="14"/>
      <c r="B90" s="37" t="s">
        <v>137</v>
      </c>
      <c r="C90" s="13">
        <v>105</v>
      </c>
      <c r="D90" s="13">
        <v>161</v>
      </c>
      <c r="E90" s="13">
        <v>151</v>
      </c>
      <c r="F90" s="31">
        <f t="shared" si="11"/>
        <v>312</v>
      </c>
      <c r="G90" s="57"/>
      <c r="H90" s="13"/>
      <c r="I90" s="13"/>
      <c r="J90" s="13"/>
      <c r="K90" s="13"/>
      <c r="L90" s="70"/>
    </row>
    <row r="91" spans="1:12" ht="14.25" customHeight="1">
      <c r="A91" s="14"/>
      <c r="B91" s="37" t="s">
        <v>136</v>
      </c>
      <c r="C91" s="13">
        <v>47</v>
      </c>
      <c r="D91" s="13">
        <v>63</v>
      </c>
      <c r="E91" s="13">
        <v>78</v>
      </c>
      <c r="F91" s="31">
        <f t="shared" si="11"/>
        <v>141</v>
      </c>
      <c r="G91" s="57"/>
      <c r="H91" s="13"/>
      <c r="I91" s="13"/>
      <c r="J91" s="13"/>
      <c r="K91" s="13"/>
      <c r="L91" s="70"/>
    </row>
    <row r="92" spans="1:12" ht="14.25" customHeight="1">
      <c r="A92" s="14"/>
      <c r="B92" s="37" t="s">
        <v>135</v>
      </c>
      <c r="C92" s="13">
        <v>225</v>
      </c>
      <c r="D92" s="13">
        <v>294</v>
      </c>
      <c r="E92" s="13">
        <v>336</v>
      </c>
      <c r="F92" s="31">
        <f t="shared" si="11"/>
        <v>630</v>
      </c>
      <c r="G92" s="57"/>
      <c r="H92" s="13"/>
      <c r="I92" s="13"/>
      <c r="J92" s="13"/>
      <c r="K92" s="13"/>
      <c r="L92" s="70"/>
    </row>
    <row r="93" spans="1:12" ht="14.25" customHeight="1">
      <c r="A93" s="14"/>
      <c r="B93" s="26" t="s">
        <v>134</v>
      </c>
      <c r="C93" s="25">
        <f>SUM(C83:C92)</f>
        <v>1533</v>
      </c>
      <c r="D93" s="25">
        <f>SUM(D83:D92)</f>
        <v>1905</v>
      </c>
      <c r="E93" s="25">
        <f>SUM(E83:E92)</f>
        <v>2078</v>
      </c>
      <c r="F93" s="24">
        <f>SUM(F83:F92)</f>
        <v>3983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39</v>
      </c>
      <c r="E94" s="13">
        <v>44</v>
      </c>
      <c r="F94" s="31">
        <f t="shared" ref="F94:F109" si="12">SUM(D94:E94)</f>
        <v>83</v>
      </c>
      <c r="G94" s="57"/>
      <c r="H94" s="13"/>
      <c r="I94" s="13"/>
      <c r="J94" s="13"/>
      <c r="K94" s="13"/>
      <c r="L94" s="70"/>
    </row>
    <row r="95" spans="1:12" ht="14.25" customHeight="1">
      <c r="A95" s="14"/>
      <c r="B95" s="37" t="s">
        <v>131</v>
      </c>
      <c r="C95" s="13">
        <v>44</v>
      </c>
      <c r="D95" s="13">
        <v>55</v>
      </c>
      <c r="E95" s="13">
        <v>49</v>
      </c>
      <c r="F95" s="31">
        <f t="shared" si="12"/>
        <v>104</v>
      </c>
      <c r="G95" s="57"/>
      <c r="H95" s="13"/>
      <c r="I95" s="13"/>
      <c r="J95" s="13"/>
      <c r="K95" s="13"/>
      <c r="L95" s="70"/>
    </row>
    <row r="96" spans="1:12" ht="14.25" customHeight="1">
      <c r="A96" s="14"/>
      <c r="B96" s="37" t="s">
        <v>130</v>
      </c>
      <c r="C96" s="13">
        <v>23</v>
      </c>
      <c r="D96" s="13">
        <v>30</v>
      </c>
      <c r="E96" s="13">
        <v>37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>
      <c r="A97" s="14"/>
      <c r="B97" s="37" t="s">
        <v>129</v>
      </c>
      <c r="C97" s="13">
        <v>42</v>
      </c>
      <c r="D97" s="13">
        <v>45</v>
      </c>
      <c r="E97" s="13">
        <v>49</v>
      </c>
      <c r="F97" s="31">
        <f t="shared" si="12"/>
        <v>94</v>
      </c>
      <c r="G97" s="57"/>
      <c r="H97" s="13"/>
      <c r="I97" s="13"/>
      <c r="J97" s="13"/>
      <c r="K97" s="13"/>
      <c r="L97" s="70"/>
    </row>
    <row r="98" spans="1:12" ht="14.25" customHeight="1">
      <c r="A98" s="14"/>
      <c r="B98" s="37" t="s">
        <v>128</v>
      </c>
      <c r="C98" s="13">
        <v>116</v>
      </c>
      <c r="D98" s="13">
        <v>146</v>
      </c>
      <c r="E98" s="13">
        <v>157</v>
      </c>
      <c r="F98" s="31">
        <f t="shared" si="12"/>
        <v>303</v>
      </c>
      <c r="G98" s="57"/>
      <c r="H98" s="13"/>
      <c r="I98" s="13"/>
      <c r="J98" s="13"/>
      <c r="K98" s="13"/>
      <c r="L98" s="70"/>
    </row>
    <row r="99" spans="1:12" ht="14.25" customHeight="1">
      <c r="A99" s="14"/>
      <c r="B99" s="37" t="s">
        <v>127</v>
      </c>
      <c r="C99" s="13">
        <v>19</v>
      </c>
      <c r="D99" s="13">
        <v>24</v>
      </c>
      <c r="E99" s="13">
        <v>24</v>
      </c>
      <c r="F99" s="31">
        <f t="shared" si="12"/>
        <v>48</v>
      </c>
      <c r="G99" s="57"/>
      <c r="H99" s="13"/>
      <c r="I99" s="13"/>
      <c r="J99" s="13"/>
      <c r="K99" s="13"/>
      <c r="L99" s="70"/>
    </row>
    <row r="100" spans="1:12" ht="14.25" customHeight="1">
      <c r="A100" s="14"/>
      <c r="B100" s="37" t="s">
        <v>126</v>
      </c>
      <c r="C100" s="13">
        <v>48</v>
      </c>
      <c r="D100" s="13">
        <v>64</v>
      </c>
      <c r="E100" s="13">
        <v>63</v>
      </c>
      <c r="F100" s="31">
        <f t="shared" si="12"/>
        <v>127</v>
      </c>
      <c r="G100" s="57"/>
      <c r="H100" s="13"/>
      <c r="I100" s="13"/>
      <c r="J100" s="13"/>
      <c r="K100" s="13"/>
      <c r="L100" s="70"/>
    </row>
    <row r="101" spans="1:12" ht="14.25" customHeight="1">
      <c r="A101" s="14"/>
      <c r="B101" s="37" t="s">
        <v>125</v>
      </c>
      <c r="C101" s="13">
        <v>100</v>
      </c>
      <c r="D101" s="13">
        <v>116</v>
      </c>
      <c r="E101" s="13">
        <v>134</v>
      </c>
      <c r="F101" s="31">
        <f t="shared" si="12"/>
        <v>250</v>
      </c>
      <c r="G101" s="57"/>
      <c r="H101" s="13"/>
      <c r="I101" s="13"/>
      <c r="J101" s="13"/>
      <c r="K101" s="13"/>
      <c r="L101" s="70"/>
    </row>
    <row r="102" spans="1:12" ht="14.25" customHeight="1">
      <c r="A102" s="14"/>
      <c r="B102" s="37" t="s">
        <v>124</v>
      </c>
      <c r="C102" s="13">
        <v>145</v>
      </c>
      <c r="D102" s="13">
        <v>184</v>
      </c>
      <c r="E102" s="13">
        <v>192</v>
      </c>
      <c r="F102" s="31">
        <f t="shared" si="12"/>
        <v>376</v>
      </c>
      <c r="G102" s="57"/>
      <c r="H102" s="13"/>
      <c r="I102" s="13"/>
      <c r="J102" s="13"/>
      <c r="K102" s="13"/>
      <c r="L102" s="70"/>
    </row>
    <row r="103" spans="1:12" ht="14.25" customHeight="1">
      <c r="A103" s="14"/>
      <c r="B103" s="37" t="s">
        <v>123</v>
      </c>
      <c r="C103" s="13">
        <v>139</v>
      </c>
      <c r="D103" s="13">
        <v>199</v>
      </c>
      <c r="E103" s="13">
        <v>186</v>
      </c>
      <c r="F103" s="31">
        <f t="shared" si="12"/>
        <v>385</v>
      </c>
      <c r="G103" s="57"/>
      <c r="H103" s="13"/>
      <c r="I103" s="13"/>
      <c r="J103" s="13"/>
      <c r="K103" s="13"/>
      <c r="L103" s="70"/>
    </row>
    <row r="104" spans="1:12" ht="14.25" customHeight="1">
      <c r="A104" s="14"/>
      <c r="B104" s="37" t="s">
        <v>122</v>
      </c>
      <c r="C104" s="13">
        <v>66</v>
      </c>
      <c r="D104" s="13">
        <v>66</v>
      </c>
      <c r="E104" s="13">
        <v>69</v>
      </c>
      <c r="F104" s="31">
        <f t="shared" si="12"/>
        <v>135</v>
      </c>
      <c r="G104" s="57"/>
      <c r="H104" s="13"/>
      <c r="I104" s="13"/>
      <c r="J104" s="13"/>
      <c r="K104" s="13"/>
      <c r="L104" s="70"/>
    </row>
    <row r="105" spans="1:12" ht="14.25" customHeight="1">
      <c r="A105" s="14"/>
      <c r="B105" s="37" t="s">
        <v>121</v>
      </c>
      <c r="C105" s="13">
        <v>45</v>
      </c>
      <c r="D105" s="13">
        <v>65</v>
      </c>
      <c r="E105" s="13">
        <v>69</v>
      </c>
      <c r="F105" s="31">
        <f t="shared" si="12"/>
        <v>134</v>
      </c>
      <c r="G105" s="57"/>
      <c r="H105" s="13"/>
      <c r="I105" s="13"/>
      <c r="J105" s="13"/>
      <c r="K105" s="13"/>
      <c r="L105" s="70"/>
    </row>
    <row r="106" spans="1:12" ht="14.25" customHeight="1">
      <c r="A106" s="14"/>
      <c r="B106" s="37" t="s">
        <v>120</v>
      </c>
      <c r="C106" s="13">
        <v>30</v>
      </c>
      <c r="D106" s="13">
        <v>50</v>
      </c>
      <c r="E106" s="13">
        <v>58</v>
      </c>
      <c r="F106" s="31">
        <f t="shared" si="12"/>
        <v>108</v>
      </c>
      <c r="G106" s="57"/>
      <c r="H106" s="13"/>
      <c r="I106" s="13"/>
      <c r="J106" s="13"/>
      <c r="K106" s="13"/>
      <c r="L106" s="70"/>
    </row>
    <row r="107" spans="1:12" ht="14.25" customHeight="1">
      <c r="A107" s="14"/>
      <c r="B107" s="37" t="s">
        <v>119</v>
      </c>
      <c r="C107" s="13">
        <v>88</v>
      </c>
      <c r="D107" s="13">
        <v>115</v>
      </c>
      <c r="E107" s="13">
        <v>121</v>
      </c>
      <c r="F107" s="31">
        <f t="shared" si="12"/>
        <v>236</v>
      </c>
      <c r="G107" s="57"/>
      <c r="H107" s="13"/>
      <c r="I107" s="13"/>
      <c r="J107" s="13"/>
      <c r="K107" s="13"/>
      <c r="L107" s="70"/>
    </row>
    <row r="108" spans="1:12" ht="14.25" customHeight="1">
      <c r="A108" s="14"/>
      <c r="B108" s="37" t="s">
        <v>118</v>
      </c>
      <c r="C108" s="13">
        <v>81</v>
      </c>
      <c r="D108" s="13">
        <v>94</v>
      </c>
      <c r="E108" s="13">
        <v>119</v>
      </c>
      <c r="F108" s="31">
        <f t="shared" si="12"/>
        <v>213</v>
      </c>
      <c r="G108" s="57"/>
      <c r="H108" s="13"/>
      <c r="I108" s="13"/>
      <c r="J108" s="13"/>
      <c r="K108" s="13"/>
      <c r="L108" s="70"/>
    </row>
    <row r="109" spans="1:12" ht="14.25" customHeight="1">
      <c r="A109" s="14"/>
      <c r="B109" s="37" t="s">
        <v>117</v>
      </c>
      <c r="C109" s="13">
        <v>77</v>
      </c>
      <c r="D109" s="13">
        <v>99</v>
      </c>
      <c r="E109" s="13">
        <v>99</v>
      </c>
      <c r="F109" s="31">
        <f t="shared" si="12"/>
        <v>198</v>
      </c>
      <c r="G109" s="57"/>
      <c r="H109" s="13"/>
      <c r="I109" s="13"/>
      <c r="J109" s="13"/>
      <c r="K109" s="13"/>
      <c r="L109" s="70"/>
    </row>
    <row r="110" spans="1:12" ht="14.25" customHeight="1">
      <c r="A110" s="14"/>
      <c r="B110" s="26" t="s">
        <v>116</v>
      </c>
      <c r="C110" s="25">
        <f>SUM(C94:C109)</f>
        <v>1096</v>
      </c>
      <c r="D110" s="25">
        <f>SUM(D94:D109)</f>
        <v>1391</v>
      </c>
      <c r="E110" s="25">
        <f>SUM(E94:E109)</f>
        <v>1470</v>
      </c>
      <c r="F110" s="24">
        <f>SUM(F94:F109)</f>
        <v>2861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52</v>
      </c>
      <c r="D111" s="13">
        <v>81</v>
      </c>
      <c r="E111" s="13">
        <v>76</v>
      </c>
      <c r="F111" s="31">
        <f>SUM(D111:E111)</f>
        <v>157</v>
      </c>
      <c r="G111" s="57"/>
      <c r="H111" s="13"/>
      <c r="I111" s="13"/>
      <c r="J111" s="13"/>
      <c r="K111" s="13"/>
      <c r="L111" s="70"/>
    </row>
    <row r="112" spans="1:12" ht="14.25" customHeight="1">
      <c r="A112" s="14"/>
      <c r="B112" s="37" t="s">
        <v>113</v>
      </c>
      <c r="C112" s="13">
        <v>72</v>
      </c>
      <c r="D112" s="13">
        <v>97</v>
      </c>
      <c r="E112" s="13">
        <v>88</v>
      </c>
      <c r="F112" s="31">
        <f>SUM(D112:E112)</f>
        <v>185</v>
      </c>
      <c r="G112" s="57"/>
      <c r="H112" s="13"/>
      <c r="I112" s="13"/>
      <c r="J112" s="13"/>
      <c r="K112" s="13"/>
      <c r="L112" s="70"/>
    </row>
    <row r="113" spans="1:12" ht="14.25" customHeight="1">
      <c r="A113" s="14"/>
      <c r="B113" s="37" t="s">
        <v>112</v>
      </c>
      <c r="C113" s="13">
        <v>41</v>
      </c>
      <c r="D113" s="13">
        <v>64</v>
      </c>
      <c r="E113" s="13">
        <v>63</v>
      </c>
      <c r="F113" s="31">
        <f>SUM(D113:E113)</f>
        <v>127</v>
      </c>
      <c r="G113" s="57"/>
      <c r="H113" s="13"/>
      <c r="I113" s="13"/>
      <c r="J113" s="13"/>
      <c r="K113" s="13"/>
      <c r="L113" s="70"/>
    </row>
    <row r="114" spans="1:12" ht="14.25" customHeight="1">
      <c r="A114" s="14"/>
      <c r="B114" s="26" t="s">
        <v>111</v>
      </c>
      <c r="C114" s="25">
        <f>SUM(C111:C113)</f>
        <v>165</v>
      </c>
      <c r="D114" s="25">
        <f>SUM(D111:D113)</f>
        <v>242</v>
      </c>
      <c r="E114" s="25">
        <f>SUM(E111:E113)</f>
        <v>227</v>
      </c>
      <c r="F114" s="24">
        <f>SUM(F111:F113)</f>
        <v>469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185</v>
      </c>
      <c r="J116" s="64">
        <v>249</v>
      </c>
      <c r="K116" s="64">
        <v>249</v>
      </c>
      <c r="L116" s="63">
        <f t="shared" ref="L116:L124" si="13">SUM(J116:K116)</f>
        <v>498</v>
      </c>
    </row>
    <row r="117" spans="1:12" ht="14.25" customHeight="1">
      <c r="A117" s="14" t="s">
        <v>107</v>
      </c>
      <c r="B117" s="37" t="s">
        <v>106</v>
      </c>
      <c r="C117" s="13">
        <v>176</v>
      </c>
      <c r="D117" s="13">
        <v>172</v>
      </c>
      <c r="E117" s="13">
        <v>199</v>
      </c>
      <c r="F117" s="31">
        <f t="shared" ref="F117:F138" si="14">SUM(D117:E117)</f>
        <v>371</v>
      </c>
      <c r="G117" s="57"/>
      <c r="H117" s="37" t="s">
        <v>105</v>
      </c>
      <c r="I117" s="13">
        <v>141</v>
      </c>
      <c r="J117" s="13">
        <v>172</v>
      </c>
      <c r="K117" s="13">
        <v>187</v>
      </c>
      <c r="L117" s="61">
        <f t="shared" si="13"/>
        <v>359</v>
      </c>
    </row>
    <row r="118" spans="1:12" ht="14.25" customHeight="1">
      <c r="A118" s="14"/>
      <c r="B118" s="37" t="s">
        <v>104</v>
      </c>
      <c r="C118" s="13">
        <v>292</v>
      </c>
      <c r="D118" s="13">
        <v>284</v>
      </c>
      <c r="E118" s="13">
        <v>252</v>
      </c>
      <c r="F118" s="31">
        <f t="shared" si="14"/>
        <v>536</v>
      </c>
      <c r="G118" s="57"/>
      <c r="H118" s="37" t="s">
        <v>103</v>
      </c>
      <c r="I118" s="13">
        <v>133</v>
      </c>
      <c r="J118" s="13">
        <v>196</v>
      </c>
      <c r="K118" s="13">
        <v>215</v>
      </c>
      <c r="L118" s="61">
        <f t="shared" si="13"/>
        <v>411</v>
      </c>
    </row>
    <row r="119" spans="1:12" ht="14.25" customHeight="1">
      <c r="A119" s="14"/>
      <c r="B119" s="37" t="s">
        <v>102</v>
      </c>
      <c r="C119" s="13">
        <v>108</v>
      </c>
      <c r="D119" s="13">
        <v>106</v>
      </c>
      <c r="E119" s="13">
        <v>104</v>
      </c>
      <c r="F119" s="31">
        <f t="shared" si="14"/>
        <v>210</v>
      </c>
      <c r="G119" s="57"/>
      <c r="H119" s="37" t="s">
        <v>101</v>
      </c>
      <c r="I119" s="13">
        <v>50</v>
      </c>
      <c r="J119" s="13">
        <v>50</v>
      </c>
      <c r="K119" s="13">
        <v>64</v>
      </c>
      <c r="L119" s="61">
        <f t="shared" si="13"/>
        <v>114</v>
      </c>
    </row>
    <row r="120" spans="1:12" ht="14.25" customHeight="1">
      <c r="A120" s="14"/>
      <c r="B120" s="37" t="s">
        <v>100</v>
      </c>
      <c r="C120" s="13">
        <v>108</v>
      </c>
      <c r="D120" s="13">
        <v>95</v>
      </c>
      <c r="E120" s="13">
        <v>126</v>
      </c>
      <c r="F120" s="31">
        <f t="shared" si="14"/>
        <v>221</v>
      </c>
      <c r="G120" s="57"/>
      <c r="H120" s="37" t="s">
        <v>99</v>
      </c>
      <c r="I120" s="13">
        <v>140</v>
      </c>
      <c r="J120" s="13">
        <v>157</v>
      </c>
      <c r="K120" s="13">
        <v>175</v>
      </c>
      <c r="L120" s="61">
        <f t="shared" si="13"/>
        <v>332</v>
      </c>
    </row>
    <row r="121" spans="1:12" ht="14.25" customHeight="1">
      <c r="A121" s="14"/>
      <c r="B121" s="37" t="s">
        <v>98</v>
      </c>
      <c r="C121" s="13">
        <v>67</v>
      </c>
      <c r="D121" s="13">
        <v>63</v>
      </c>
      <c r="E121" s="13">
        <v>67</v>
      </c>
      <c r="F121" s="31">
        <f t="shared" si="14"/>
        <v>130</v>
      </c>
      <c r="G121" s="57"/>
      <c r="H121" s="37" t="s">
        <v>97</v>
      </c>
      <c r="I121" s="13">
        <v>141</v>
      </c>
      <c r="J121" s="13">
        <v>172</v>
      </c>
      <c r="K121" s="62">
        <v>169</v>
      </c>
      <c r="L121" s="61">
        <f t="shared" si="13"/>
        <v>341</v>
      </c>
    </row>
    <row r="122" spans="1:12" ht="14.25" customHeight="1">
      <c r="A122" s="14"/>
      <c r="B122" s="37" t="s">
        <v>96</v>
      </c>
      <c r="C122" s="13">
        <v>26</v>
      </c>
      <c r="D122" s="13">
        <v>25</v>
      </c>
      <c r="E122" s="13">
        <v>34</v>
      </c>
      <c r="F122" s="31">
        <f t="shared" si="14"/>
        <v>59</v>
      </c>
      <c r="G122" s="57"/>
      <c r="H122" s="37" t="s">
        <v>95</v>
      </c>
      <c r="I122" s="13">
        <v>182</v>
      </c>
      <c r="J122" s="13">
        <v>210</v>
      </c>
      <c r="K122" s="13">
        <v>221</v>
      </c>
      <c r="L122" s="61">
        <f t="shared" si="13"/>
        <v>431</v>
      </c>
    </row>
    <row r="123" spans="1:12" ht="14.25" customHeight="1">
      <c r="A123" s="14"/>
      <c r="B123" s="37" t="s">
        <v>94</v>
      </c>
      <c r="C123" s="13">
        <v>64</v>
      </c>
      <c r="D123" s="13">
        <v>65</v>
      </c>
      <c r="E123" s="13">
        <v>73</v>
      </c>
      <c r="F123" s="31">
        <f t="shared" si="14"/>
        <v>138</v>
      </c>
      <c r="G123" s="57"/>
      <c r="H123" s="37" t="s">
        <v>93</v>
      </c>
      <c r="I123" s="13">
        <v>46</v>
      </c>
      <c r="J123" s="13">
        <v>57</v>
      </c>
      <c r="K123" s="13">
        <v>58</v>
      </c>
      <c r="L123" s="61">
        <f t="shared" si="13"/>
        <v>115</v>
      </c>
    </row>
    <row r="124" spans="1:12" ht="14.25" customHeight="1">
      <c r="A124" s="14"/>
      <c r="B124" s="37" t="s">
        <v>92</v>
      </c>
      <c r="C124" s="13">
        <v>145</v>
      </c>
      <c r="D124" s="13">
        <v>146</v>
      </c>
      <c r="E124" s="13">
        <v>166</v>
      </c>
      <c r="F124" s="31">
        <f t="shared" si="14"/>
        <v>312</v>
      </c>
      <c r="G124" s="57"/>
      <c r="H124" s="37" t="s">
        <v>91</v>
      </c>
      <c r="I124" s="13">
        <v>222</v>
      </c>
      <c r="J124" s="13">
        <v>239</v>
      </c>
      <c r="K124" s="13">
        <v>270</v>
      </c>
      <c r="L124" s="61">
        <f t="shared" si="13"/>
        <v>509</v>
      </c>
    </row>
    <row r="125" spans="1:12" ht="14.25" customHeight="1">
      <c r="A125" s="14"/>
      <c r="B125" s="37" t="s">
        <v>90</v>
      </c>
      <c r="C125" s="13">
        <v>50</v>
      </c>
      <c r="D125" s="13">
        <v>34</v>
      </c>
      <c r="E125" s="13">
        <v>56</v>
      </c>
      <c r="F125" s="31">
        <f t="shared" si="14"/>
        <v>90</v>
      </c>
      <c r="G125" s="57"/>
      <c r="H125" s="26" t="s">
        <v>89</v>
      </c>
      <c r="I125" s="25">
        <f>SUM(I116:I124)</f>
        <v>1240</v>
      </c>
      <c r="J125" s="25">
        <f>SUM(J116:J124)</f>
        <v>1502</v>
      </c>
      <c r="K125" s="25">
        <f>SUM(K116:K124)</f>
        <v>1608</v>
      </c>
      <c r="L125" s="60">
        <f>SUM(L116:L124)</f>
        <v>3110</v>
      </c>
    </row>
    <row r="126" spans="1:12" ht="14.25" customHeight="1">
      <c r="A126" s="14"/>
      <c r="B126" s="37" t="s">
        <v>88</v>
      </c>
      <c r="C126" s="13">
        <v>69</v>
      </c>
      <c r="D126" s="13">
        <v>64</v>
      </c>
      <c r="E126" s="13">
        <v>76</v>
      </c>
      <c r="F126" s="31">
        <f t="shared" si="14"/>
        <v>140</v>
      </c>
      <c r="G126" s="57" t="s">
        <v>87</v>
      </c>
      <c r="H126" s="37" t="s">
        <v>86</v>
      </c>
      <c r="I126" s="13">
        <v>34</v>
      </c>
      <c r="J126" s="13">
        <v>52</v>
      </c>
      <c r="K126" s="13">
        <v>37</v>
      </c>
      <c r="L126" s="58">
        <f t="shared" ref="L126:L139" si="15">SUM(J126:K126)</f>
        <v>89</v>
      </c>
    </row>
    <row r="127" spans="1:12" ht="14.25" customHeight="1">
      <c r="A127" s="14"/>
      <c r="B127" s="37" t="s">
        <v>85</v>
      </c>
      <c r="C127" s="13">
        <v>39</v>
      </c>
      <c r="D127" s="13">
        <v>45</v>
      </c>
      <c r="E127" s="13">
        <v>38</v>
      </c>
      <c r="F127" s="31">
        <f t="shared" si="14"/>
        <v>83</v>
      </c>
      <c r="G127" s="57"/>
      <c r="H127" s="59" t="s">
        <v>84</v>
      </c>
      <c r="I127" s="13">
        <v>12</v>
      </c>
      <c r="J127" s="13">
        <v>8</v>
      </c>
      <c r="K127" s="13">
        <v>12</v>
      </c>
      <c r="L127" s="58">
        <f t="shared" si="15"/>
        <v>20</v>
      </c>
    </row>
    <row r="128" spans="1:12" ht="14.25" customHeight="1">
      <c r="A128" s="14"/>
      <c r="B128" s="37" t="s">
        <v>83</v>
      </c>
      <c r="C128" s="13">
        <v>69</v>
      </c>
      <c r="D128" s="13">
        <v>61</v>
      </c>
      <c r="E128" s="13">
        <v>74</v>
      </c>
      <c r="F128" s="31">
        <f t="shared" si="14"/>
        <v>135</v>
      </c>
      <c r="G128" s="57"/>
      <c r="H128" s="59" t="s">
        <v>82</v>
      </c>
      <c r="I128" s="13">
        <v>42</v>
      </c>
      <c r="J128" s="13">
        <v>56</v>
      </c>
      <c r="K128" s="13">
        <v>72</v>
      </c>
      <c r="L128" s="58">
        <f t="shared" si="15"/>
        <v>128</v>
      </c>
    </row>
    <row r="129" spans="1:12" ht="14.25" customHeight="1">
      <c r="A129" s="14"/>
      <c r="B129" s="37" t="s">
        <v>81</v>
      </c>
      <c r="C129" s="13">
        <v>74</v>
      </c>
      <c r="D129" s="13">
        <v>67</v>
      </c>
      <c r="E129" s="13">
        <v>84</v>
      </c>
      <c r="F129" s="31">
        <f t="shared" si="14"/>
        <v>151</v>
      </c>
      <c r="G129" s="57"/>
      <c r="H129" s="59" t="s">
        <v>80</v>
      </c>
      <c r="I129" s="13">
        <v>20</v>
      </c>
      <c r="J129" s="13">
        <v>20</v>
      </c>
      <c r="K129" s="13">
        <v>17</v>
      </c>
      <c r="L129" s="58">
        <f t="shared" si="15"/>
        <v>37</v>
      </c>
    </row>
    <row r="130" spans="1:12" ht="14.25" customHeight="1">
      <c r="A130" s="14"/>
      <c r="B130" s="37" t="s">
        <v>79</v>
      </c>
      <c r="C130" s="13">
        <v>68</v>
      </c>
      <c r="D130" s="13">
        <v>60</v>
      </c>
      <c r="E130" s="13">
        <v>70</v>
      </c>
      <c r="F130" s="31">
        <f t="shared" si="14"/>
        <v>130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>
      <c r="A131" s="14"/>
      <c r="B131" s="37" t="s">
        <v>77</v>
      </c>
      <c r="C131" s="13">
        <v>113</v>
      </c>
      <c r="D131" s="13">
        <v>114</v>
      </c>
      <c r="E131" s="13">
        <v>110</v>
      </c>
      <c r="F131" s="31">
        <f t="shared" si="14"/>
        <v>224</v>
      </c>
      <c r="G131" s="57"/>
      <c r="H131" s="59" t="s">
        <v>76</v>
      </c>
      <c r="I131" s="13">
        <v>10</v>
      </c>
      <c r="J131" s="13">
        <v>15</v>
      </c>
      <c r="K131" s="13">
        <v>12</v>
      </c>
      <c r="L131" s="58">
        <f t="shared" si="15"/>
        <v>27</v>
      </c>
    </row>
    <row r="132" spans="1:12" ht="14.25" customHeight="1">
      <c r="A132" s="14"/>
      <c r="B132" s="37" t="s">
        <v>75</v>
      </c>
      <c r="C132" s="13">
        <v>155</v>
      </c>
      <c r="D132" s="13">
        <v>150</v>
      </c>
      <c r="E132" s="13">
        <v>162</v>
      </c>
      <c r="F132" s="31">
        <f t="shared" si="14"/>
        <v>312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5"/>
        <v>44</v>
      </c>
    </row>
    <row r="133" spans="1:12" ht="14.25" customHeight="1">
      <c r="A133" s="14"/>
      <c r="B133" s="37" t="s">
        <v>73</v>
      </c>
      <c r="C133" s="13">
        <v>132</v>
      </c>
      <c r="D133" s="13">
        <v>124</v>
      </c>
      <c r="E133" s="13">
        <v>137</v>
      </c>
      <c r="F133" s="31">
        <f t="shared" si="14"/>
        <v>261</v>
      </c>
      <c r="G133" s="57"/>
      <c r="H133" s="59" t="s">
        <v>72</v>
      </c>
      <c r="I133" s="13">
        <v>18</v>
      </c>
      <c r="J133" s="13">
        <v>14</v>
      </c>
      <c r="K133" s="13">
        <v>15</v>
      </c>
      <c r="L133" s="58">
        <f t="shared" si="15"/>
        <v>29</v>
      </c>
    </row>
    <row r="134" spans="1:12" ht="14.25" customHeight="1">
      <c r="A134" s="14"/>
      <c r="B134" s="37" t="s">
        <v>71</v>
      </c>
      <c r="C134" s="13">
        <v>111</v>
      </c>
      <c r="D134" s="13">
        <v>112</v>
      </c>
      <c r="E134" s="13">
        <v>130</v>
      </c>
      <c r="F134" s="31">
        <f t="shared" si="14"/>
        <v>242</v>
      </c>
      <c r="G134" s="57"/>
      <c r="H134" s="59" t="s">
        <v>70</v>
      </c>
      <c r="I134" s="13">
        <v>20</v>
      </c>
      <c r="J134" s="13">
        <v>20</v>
      </c>
      <c r="K134" s="13">
        <v>24</v>
      </c>
      <c r="L134" s="58">
        <f t="shared" si="15"/>
        <v>44</v>
      </c>
    </row>
    <row r="135" spans="1:12" ht="14.25" customHeight="1">
      <c r="A135" s="14"/>
      <c r="B135" s="37" t="s">
        <v>69</v>
      </c>
      <c r="C135" s="13">
        <v>195</v>
      </c>
      <c r="D135" s="13">
        <v>210</v>
      </c>
      <c r="E135" s="13">
        <v>220</v>
      </c>
      <c r="F135" s="31">
        <f t="shared" si="14"/>
        <v>430</v>
      </c>
      <c r="G135" s="57"/>
      <c r="H135" s="59" t="s">
        <v>68</v>
      </c>
      <c r="I135" s="13">
        <v>24</v>
      </c>
      <c r="J135" s="13">
        <v>22</v>
      </c>
      <c r="K135" s="13">
        <v>25</v>
      </c>
      <c r="L135" s="58">
        <f t="shared" si="15"/>
        <v>47</v>
      </c>
    </row>
    <row r="136" spans="1:12" ht="14.25" customHeight="1">
      <c r="A136" s="14"/>
      <c r="B136" s="37" t="s">
        <v>67</v>
      </c>
      <c r="C136" s="13">
        <v>39</v>
      </c>
      <c r="D136" s="13">
        <v>45</v>
      </c>
      <c r="E136" s="13">
        <v>42</v>
      </c>
      <c r="F136" s="31">
        <f t="shared" si="14"/>
        <v>87</v>
      </c>
      <c r="G136" s="57"/>
      <c r="H136" s="59" t="s">
        <v>66</v>
      </c>
      <c r="I136" s="13">
        <v>9</v>
      </c>
      <c r="J136" s="13">
        <v>8</v>
      </c>
      <c r="K136" s="13">
        <v>10</v>
      </c>
      <c r="L136" s="58">
        <f t="shared" si="15"/>
        <v>18</v>
      </c>
    </row>
    <row r="137" spans="1:12" ht="14.25" customHeight="1">
      <c r="A137" s="14"/>
      <c r="B137" s="37" t="s">
        <v>65</v>
      </c>
      <c r="C137" s="13">
        <v>209</v>
      </c>
      <c r="D137" s="13">
        <v>168</v>
      </c>
      <c r="E137" s="13">
        <v>186</v>
      </c>
      <c r="F137" s="31">
        <f t="shared" si="14"/>
        <v>354</v>
      </c>
      <c r="G137" s="57"/>
      <c r="H137" s="59" t="s">
        <v>64</v>
      </c>
      <c r="I137" s="13">
        <v>25</v>
      </c>
      <c r="J137" s="13">
        <v>25</v>
      </c>
      <c r="K137" s="13">
        <v>27</v>
      </c>
      <c r="L137" s="58">
        <f t="shared" si="15"/>
        <v>52</v>
      </c>
    </row>
    <row r="138" spans="1:12" ht="14.25" customHeight="1">
      <c r="A138" s="14"/>
      <c r="B138" s="32" t="s">
        <v>63</v>
      </c>
      <c r="C138" s="13">
        <v>124</v>
      </c>
      <c r="D138" s="13">
        <v>179</v>
      </c>
      <c r="E138" s="13">
        <v>183</v>
      </c>
      <c r="F138" s="31">
        <f t="shared" si="14"/>
        <v>362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5"/>
        <v>40</v>
      </c>
    </row>
    <row r="139" spans="1:12" ht="14.25" customHeight="1">
      <c r="A139" s="14"/>
      <c r="B139" s="26" t="s">
        <v>61</v>
      </c>
      <c r="C139" s="25">
        <f>SUM(C117:C138)</f>
        <v>2433</v>
      </c>
      <c r="D139" s="25">
        <f>SUM(D117:D138)</f>
        <v>2389</v>
      </c>
      <c r="E139" s="25">
        <f>SUM(E117:E138)</f>
        <v>2589</v>
      </c>
      <c r="F139" s="24">
        <f>SUM(F117:F138)</f>
        <v>4978</v>
      </c>
      <c r="G139" s="57"/>
      <c r="H139" s="59" t="s">
        <v>60</v>
      </c>
      <c r="I139" s="13">
        <v>10</v>
      </c>
      <c r="J139" s="13">
        <v>11</v>
      </c>
      <c r="K139" s="13">
        <v>10</v>
      </c>
      <c r="L139" s="58">
        <f t="shared" si="15"/>
        <v>21</v>
      </c>
    </row>
    <row r="140" spans="1:12" ht="14.25" customHeight="1">
      <c r="A140" s="14" t="s">
        <v>59</v>
      </c>
      <c r="B140" s="37" t="s">
        <v>58</v>
      </c>
      <c r="C140" s="13">
        <v>135</v>
      </c>
      <c r="D140" s="13">
        <v>160</v>
      </c>
      <c r="E140" s="13">
        <v>181</v>
      </c>
      <c r="F140" s="31">
        <f t="shared" ref="F140:F156" si="16">SUM(D140:E140)</f>
        <v>341</v>
      </c>
      <c r="G140" s="57"/>
      <c r="H140" s="26" t="s">
        <v>57</v>
      </c>
      <c r="I140" s="25">
        <f>SUM(I126:I139)</f>
        <v>267</v>
      </c>
      <c r="J140" s="25">
        <f>SUM(J126:J139)</f>
        <v>298</v>
      </c>
      <c r="K140" s="25">
        <f>SUM(K126:K139)</f>
        <v>309</v>
      </c>
      <c r="L140" s="60">
        <f>SUM(L126:L139)</f>
        <v>607</v>
      </c>
    </row>
    <row r="141" spans="1:12" ht="14.25" customHeight="1">
      <c r="A141" s="14"/>
      <c r="B141" s="37" t="s">
        <v>56</v>
      </c>
      <c r="C141" s="13">
        <v>165</v>
      </c>
      <c r="D141" s="13">
        <v>206</v>
      </c>
      <c r="E141" s="13">
        <v>211</v>
      </c>
      <c r="F141" s="31">
        <f t="shared" si="16"/>
        <v>417</v>
      </c>
      <c r="G141" s="57" t="s">
        <v>55</v>
      </c>
      <c r="H141" s="59" t="s">
        <v>54</v>
      </c>
      <c r="I141" s="13">
        <v>53</v>
      </c>
      <c r="J141" s="13">
        <v>60</v>
      </c>
      <c r="K141" s="13">
        <v>63</v>
      </c>
      <c r="L141" s="58">
        <f>SUM(J141:K141)</f>
        <v>123</v>
      </c>
    </row>
    <row r="142" spans="1:12" ht="14.25" customHeight="1">
      <c r="A142" s="14"/>
      <c r="B142" s="37" t="s">
        <v>53</v>
      </c>
      <c r="C142" s="13">
        <v>158</v>
      </c>
      <c r="D142" s="13">
        <v>181</v>
      </c>
      <c r="E142" s="13">
        <v>193</v>
      </c>
      <c r="F142" s="31">
        <f t="shared" si="16"/>
        <v>374</v>
      </c>
      <c r="G142" s="57"/>
      <c r="H142" s="59" t="s">
        <v>52</v>
      </c>
      <c r="I142" s="13">
        <v>49</v>
      </c>
      <c r="J142" s="13">
        <v>55</v>
      </c>
      <c r="K142" s="13">
        <v>43</v>
      </c>
      <c r="L142" s="58">
        <f>SUM(J142:K142)</f>
        <v>98</v>
      </c>
    </row>
    <row r="143" spans="1:12" ht="14.25" customHeight="1">
      <c r="A143" s="14"/>
      <c r="B143" s="37" t="s">
        <v>51</v>
      </c>
      <c r="C143" s="13">
        <v>67</v>
      </c>
      <c r="D143" s="13">
        <v>71</v>
      </c>
      <c r="E143" s="13">
        <v>96</v>
      </c>
      <c r="F143" s="31">
        <f t="shared" si="16"/>
        <v>167</v>
      </c>
      <c r="G143" s="57"/>
      <c r="H143" s="59" t="s">
        <v>50</v>
      </c>
      <c r="I143" s="13">
        <v>53</v>
      </c>
      <c r="J143" s="13">
        <v>52</v>
      </c>
      <c r="K143" s="13">
        <v>50</v>
      </c>
      <c r="L143" s="58">
        <f>SUM(J143:K143)</f>
        <v>102</v>
      </c>
    </row>
    <row r="144" spans="1:12" ht="14.25" customHeight="1">
      <c r="A144" s="14"/>
      <c r="B144" s="37" t="s">
        <v>49</v>
      </c>
      <c r="C144" s="13">
        <v>28</v>
      </c>
      <c r="D144" s="13">
        <v>33</v>
      </c>
      <c r="E144" s="13">
        <v>32</v>
      </c>
      <c r="F144" s="31">
        <f t="shared" si="16"/>
        <v>65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2" ht="14.25" customHeight="1">
      <c r="A145" s="14"/>
      <c r="B145" s="37" t="s">
        <v>47</v>
      </c>
      <c r="C145" s="13">
        <v>136</v>
      </c>
      <c r="D145" s="13">
        <v>170</v>
      </c>
      <c r="E145" s="13">
        <v>191</v>
      </c>
      <c r="F145" s="31">
        <f t="shared" si="16"/>
        <v>361</v>
      </c>
      <c r="G145" s="57"/>
      <c r="H145" s="59" t="s">
        <v>46</v>
      </c>
      <c r="I145" s="13">
        <v>29</v>
      </c>
      <c r="J145" s="13">
        <v>36</v>
      </c>
      <c r="K145" s="13">
        <v>33</v>
      </c>
      <c r="L145" s="58">
        <f>SUM(J145:K145)</f>
        <v>69</v>
      </c>
    </row>
    <row r="146" spans="1:12" ht="14.25" customHeight="1">
      <c r="A146" s="14"/>
      <c r="B146" s="37" t="s">
        <v>45</v>
      </c>
      <c r="C146" s="13">
        <v>33</v>
      </c>
      <c r="D146" s="13">
        <v>44</v>
      </c>
      <c r="E146" s="13">
        <v>42</v>
      </c>
      <c r="F146" s="31">
        <f t="shared" si="16"/>
        <v>86</v>
      </c>
      <c r="G146" s="57"/>
      <c r="H146" s="26" t="s">
        <v>44</v>
      </c>
      <c r="I146" s="25">
        <f>SUM(I141:I145)</f>
        <v>218</v>
      </c>
      <c r="J146" s="25">
        <f>SUM(J141:J145)</f>
        <v>236</v>
      </c>
      <c r="K146" s="25">
        <f>SUM(K141:K145)</f>
        <v>225</v>
      </c>
      <c r="L146" s="56">
        <f>SUM(L141:L145)</f>
        <v>461</v>
      </c>
    </row>
    <row r="147" spans="1:12" ht="14.25" customHeight="1">
      <c r="A147" s="14"/>
      <c r="B147" s="37" t="s">
        <v>43</v>
      </c>
      <c r="C147" s="13">
        <v>40</v>
      </c>
      <c r="D147" s="13">
        <v>50</v>
      </c>
      <c r="E147" s="13">
        <v>59</v>
      </c>
      <c r="F147" s="31">
        <f t="shared" si="16"/>
        <v>109</v>
      </c>
      <c r="G147" s="129" t="s">
        <v>42</v>
      </c>
      <c r="H147" s="130"/>
      <c r="I147" s="55">
        <f>SUM(C139+C157+C164+C167+I125+I140+I146)</f>
        <v>6983</v>
      </c>
      <c r="J147" s="55">
        <f>SUM(D139+D157+D164+D167+J125+J140+J146)</f>
        <v>7865</v>
      </c>
      <c r="K147" s="55">
        <f>SUM(E139+E157+E164+E167+K125+K140+K146)</f>
        <v>8438</v>
      </c>
      <c r="L147" s="54">
        <f>SUM(F139+F157+F164+F167+L125+L140+L146)</f>
        <v>16303</v>
      </c>
    </row>
    <row r="148" spans="1:12" ht="14.25" customHeight="1">
      <c r="A148" s="14"/>
      <c r="B148" s="37" t="s">
        <v>41</v>
      </c>
      <c r="C148" s="13">
        <v>101</v>
      </c>
      <c r="D148" s="13">
        <v>129</v>
      </c>
      <c r="E148" s="13">
        <v>154</v>
      </c>
      <c r="F148" s="31">
        <f t="shared" si="16"/>
        <v>283</v>
      </c>
      <c r="G148" s="53"/>
      <c r="H148" s="32"/>
      <c r="I148" s="13"/>
      <c r="J148" s="13"/>
      <c r="K148" s="13"/>
      <c r="L148" s="52"/>
    </row>
    <row r="149" spans="1:12" ht="14.25" customHeight="1">
      <c r="A149" s="14"/>
      <c r="B149" s="37" t="s">
        <v>40</v>
      </c>
      <c r="C149" s="13">
        <v>64</v>
      </c>
      <c r="D149" s="13">
        <v>84</v>
      </c>
      <c r="E149" s="13">
        <v>99</v>
      </c>
      <c r="F149" s="31">
        <f t="shared" si="16"/>
        <v>183</v>
      </c>
      <c r="G149" s="146" t="s">
        <v>39</v>
      </c>
      <c r="H149" s="147"/>
      <c r="I149" s="150">
        <f>SUM(C30+I39+I67+I147)</f>
        <v>19312</v>
      </c>
      <c r="J149" s="150">
        <f>SUM(D30+J39+J67+J147)</f>
        <v>23030</v>
      </c>
      <c r="K149" s="150">
        <f>SUM(E30+K39+K67+K147)</f>
        <v>24656</v>
      </c>
      <c r="L149" s="152">
        <f>SUM(J149:K149)</f>
        <v>47686</v>
      </c>
    </row>
    <row r="150" spans="1:12" ht="14.25" customHeight="1">
      <c r="A150" s="14"/>
      <c r="B150" s="37" t="s">
        <v>38</v>
      </c>
      <c r="C150" s="13">
        <v>147</v>
      </c>
      <c r="D150" s="13">
        <v>171</v>
      </c>
      <c r="E150" s="13">
        <v>179</v>
      </c>
      <c r="F150" s="31">
        <f t="shared" si="16"/>
        <v>350</v>
      </c>
      <c r="G150" s="148"/>
      <c r="H150" s="149"/>
      <c r="I150" s="151"/>
      <c r="J150" s="151"/>
      <c r="K150" s="151"/>
      <c r="L150" s="153"/>
    </row>
    <row r="151" spans="1:12" ht="14.25" customHeight="1">
      <c r="A151" s="14"/>
      <c r="B151" s="37" t="s">
        <v>37</v>
      </c>
      <c r="C151" s="13">
        <v>31</v>
      </c>
      <c r="D151" s="13">
        <v>36</v>
      </c>
      <c r="E151" s="13">
        <v>39</v>
      </c>
      <c r="F151" s="31">
        <f t="shared" si="16"/>
        <v>75</v>
      </c>
      <c r="G151" s="154" t="s">
        <v>36</v>
      </c>
      <c r="H151" s="155"/>
      <c r="I151" s="156">
        <f>I149-'H30.4月末'!I149</f>
        <v>-8</v>
      </c>
      <c r="J151" s="156">
        <f>J149-'H30.4月末'!J149</f>
        <v>-20</v>
      </c>
      <c r="K151" s="156">
        <f>K149-'H30.4月末'!K149</f>
        <v>-33</v>
      </c>
      <c r="L151" s="158">
        <f>L149-'H30.4月末'!L149</f>
        <v>-53</v>
      </c>
    </row>
    <row r="152" spans="1:12" ht="14.25" customHeight="1">
      <c r="A152" s="14"/>
      <c r="B152" s="37" t="s">
        <v>35</v>
      </c>
      <c r="C152" s="13">
        <v>23</v>
      </c>
      <c r="D152" s="13">
        <v>25</v>
      </c>
      <c r="E152" s="13">
        <v>27</v>
      </c>
      <c r="F152" s="31">
        <f t="shared" si="16"/>
        <v>52</v>
      </c>
      <c r="G152" s="148"/>
      <c r="H152" s="149"/>
      <c r="I152" s="157"/>
      <c r="J152" s="157"/>
      <c r="K152" s="157"/>
      <c r="L152" s="159"/>
    </row>
    <row r="153" spans="1:12" ht="14.25" customHeight="1">
      <c r="A153" s="14"/>
      <c r="B153" s="37" t="s">
        <v>34</v>
      </c>
      <c r="C153" s="13">
        <v>65</v>
      </c>
      <c r="D153" s="13">
        <v>95</v>
      </c>
      <c r="E153" s="13">
        <v>95</v>
      </c>
      <c r="F153" s="31">
        <f t="shared" si="16"/>
        <v>190</v>
      </c>
      <c r="G153" s="170" t="s">
        <v>33</v>
      </c>
      <c r="H153" s="171"/>
      <c r="I153" s="13"/>
      <c r="J153" s="13">
        <v>48</v>
      </c>
      <c r="K153" s="13">
        <v>51</v>
      </c>
      <c r="L153" s="51">
        <v>49</v>
      </c>
    </row>
    <row r="154" spans="1:12" ht="14.25" customHeight="1">
      <c r="A154" s="14"/>
      <c r="B154" s="37" t="s">
        <v>32</v>
      </c>
      <c r="C154" s="13">
        <v>50</v>
      </c>
      <c r="D154" s="13">
        <v>55</v>
      </c>
      <c r="E154" s="13">
        <v>65</v>
      </c>
      <c r="F154" s="31">
        <f t="shared" si="16"/>
        <v>120</v>
      </c>
      <c r="G154" s="172" t="s">
        <v>31</v>
      </c>
      <c r="H154" s="173"/>
      <c r="I154" s="50"/>
      <c r="J154" s="50">
        <v>41</v>
      </c>
      <c r="K154" s="50">
        <v>41</v>
      </c>
      <c r="L154" s="48">
        <f t="shared" ref="L154:L159" si="17">SUM(J154:K154)</f>
        <v>82</v>
      </c>
    </row>
    <row r="155" spans="1:12" ht="14.25" customHeight="1">
      <c r="A155" s="14"/>
      <c r="B155" s="37" t="s">
        <v>30</v>
      </c>
      <c r="C155" s="13">
        <v>248</v>
      </c>
      <c r="D155" s="13">
        <v>237</v>
      </c>
      <c r="E155" s="13">
        <v>289</v>
      </c>
      <c r="F155" s="31">
        <f t="shared" si="16"/>
        <v>526</v>
      </c>
      <c r="G155" s="172" t="s">
        <v>29</v>
      </c>
      <c r="H155" s="173"/>
      <c r="I155" s="50"/>
      <c r="J155" s="50">
        <v>45</v>
      </c>
      <c r="K155" s="50">
        <v>49</v>
      </c>
      <c r="L155" s="48">
        <f t="shared" si="17"/>
        <v>94</v>
      </c>
    </row>
    <row r="156" spans="1:12" ht="14.25" customHeight="1">
      <c r="A156" s="14"/>
      <c r="B156" s="37" t="s">
        <v>28</v>
      </c>
      <c r="C156" s="13">
        <v>39</v>
      </c>
      <c r="D156" s="13">
        <v>38</v>
      </c>
      <c r="E156" s="13">
        <v>41</v>
      </c>
      <c r="F156" s="31">
        <f t="shared" si="16"/>
        <v>79</v>
      </c>
      <c r="G156" s="172" t="s">
        <v>27</v>
      </c>
      <c r="H156" s="173"/>
      <c r="I156" s="50"/>
      <c r="J156" s="50">
        <v>23</v>
      </c>
      <c r="K156" s="50">
        <v>10</v>
      </c>
      <c r="L156" s="48">
        <f t="shared" si="17"/>
        <v>33</v>
      </c>
    </row>
    <row r="157" spans="1:12" ht="14.25" customHeight="1">
      <c r="A157" s="14"/>
      <c r="B157" s="26" t="s">
        <v>26</v>
      </c>
      <c r="C157" s="25">
        <f>SUM(C140:C156)</f>
        <v>1530</v>
      </c>
      <c r="D157" s="25">
        <f>SUM(D140:D156)</f>
        <v>1785</v>
      </c>
      <c r="E157" s="25">
        <f>SUM(E140:E156)</f>
        <v>1993</v>
      </c>
      <c r="F157" s="24">
        <f>SUM(F140:F156)</f>
        <v>3778</v>
      </c>
      <c r="G157" s="172" t="s">
        <v>25</v>
      </c>
      <c r="H157" s="173"/>
      <c r="I157" s="50"/>
      <c r="J157" s="50">
        <v>38</v>
      </c>
      <c r="K157" s="50">
        <v>36</v>
      </c>
      <c r="L157" s="48">
        <f t="shared" si="17"/>
        <v>74</v>
      </c>
    </row>
    <row r="158" spans="1:12" ht="14.25" customHeight="1">
      <c r="A158" s="14" t="s">
        <v>24</v>
      </c>
      <c r="B158" s="37" t="s">
        <v>23</v>
      </c>
      <c r="C158" s="13">
        <v>123</v>
      </c>
      <c r="D158" s="13">
        <v>165</v>
      </c>
      <c r="E158" s="13">
        <v>166</v>
      </c>
      <c r="F158" s="31">
        <f t="shared" ref="F158:F163" si="18">SUM(D158:E158)</f>
        <v>331</v>
      </c>
      <c r="G158" s="172" t="s">
        <v>22</v>
      </c>
      <c r="H158" s="173"/>
      <c r="I158" s="50"/>
      <c r="J158" s="50"/>
      <c r="K158" s="50">
        <v>2</v>
      </c>
      <c r="L158" s="48">
        <f t="shared" si="17"/>
        <v>2</v>
      </c>
    </row>
    <row r="159" spans="1:12" ht="14.25" customHeight="1">
      <c r="A159" s="14"/>
      <c r="B159" s="37" t="s">
        <v>21</v>
      </c>
      <c r="C159" s="13">
        <v>207</v>
      </c>
      <c r="D159" s="13">
        <v>257</v>
      </c>
      <c r="E159" s="13">
        <v>277</v>
      </c>
      <c r="F159" s="31">
        <f t="shared" si="18"/>
        <v>534</v>
      </c>
      <c r="G159" s="160" t="s">
        <v>20</v>
      </c>
      <c r="H159" s="161"/>
      <c r="I159" s="49"/>
      <c r="J159" s="49">
        <v>1</v>
      </c>
      <c r="K159" s="49">
        <v>1</v>
      </c>
      <c r="L159" s="48">
        <f t="shared" si="17"/>
        <v>2</v>
      </c>
    </row>
    <row r="160" spans="1:12" ht="14.25" customHeight="1">
      <c r="A160" s="14"/>
      <c r="B160" s="37" t="s">
        <v>19</v>
      </c>
      <c r="C160" s="13">
        <v>64</v>
      </c>
      <c r="D160" s="13">
        <v>88</v>
      </c>
      <c r="E160" s="13">
        <v>81</v>
      </c>
      <c r="F160" s="31">
        <f t="shared" si="18"/>
        <v>169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>
      <c r="A161" s="14"/>
      <c r="B161" s="37" t="s">
        <v>17</v>
      </c>
      <c r="C161" s="13">
        <v>54</v>
      </c>
      <c r="D161" s="13">
        <v>78</v>
      </c>
      <c r="E161" s="13">
        <v>85</v>
      </c>
      <c r="F161" s="31">
        <f t="shared" si="18"/>
        <v>163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4"/>
      <c r="B162" s="37" t="s">
        <v>15</v>
      </c>
      <c r="C162" s="13">
        <v>205</v>
      </c>
      <c r="D162" s="13">
        <v>281</v>
      </c>
      <c r="E162" s="13">
        <v>288</v>
      </c>
      <c r="F162" s="31">
        <f t="shared" si="18"/>
        <v>569</v>
      </c>
      <c r="G162" s="42" t="s">
        <v>14</v>
      </c>
      <c r="H162" s="41" t="s">
        <v>11</v>
      </c>
      <c r="I162" s="40">
        <f>SUM(L162/L149)</f>
        <v>0.40731032168770709</v>
      </c>
      <c r="J162" s="39">
        <v>8725</v>
      </c>
      <c r="K162" s="39">
        <v>10698</v>
      </c>
      <c r="L162" s="38">
        <f t="shared" ref="L162:L167" si="19">SUM(J162:K162)</f>
        <v>19423</v>
      </c>
    </row>
    <row r="163" spans="1:12" ht="14.25" customHeight="1">
      <c r="A163" s="14"/>
      <c r="B163" s="37" t="s">
        <v>13</v>
      </c>
      <c r="C163" s="13">
        <v>36</v>
      </c>
      <c r="D163" s="13">
        <v>49</v>
      </c>
      <c r="E163" s="13">
        <v>50</v>
      </c>
      <c r="F163" s="31">
        <f t="shared" si="18"/>
        <v>99</v>
      </c>
      <c r="G163" s="165" t="s">
        <v>12</v>
      </c>
      <c r="H163" s="36" t="s">
        <v>11</v>
      </c>
      <c r="I163" s="35">
        <f>SUM(L163/L149)</f>
        <v>0.33701715388164238</v>
      </c>
      <c r="J163" s="34">
        <v>7046</v>
      </c>
      <c r="K163" s="34">
        <v>9025</v>
      </c>
      <c r="L163" s="33">
        <f t="shared" si="19"/>
        <v>16071</v>
      </c>
    </row>
    <row r="164" spans="1:12" ht="14.25" customHeight="1">
      <c r="A164" s="14"/>
      <c r="B164" s="26" t="s">
        <v>10</v>
      </c>
      <c r="C164" s="25">
        <f>SUM(C158:C163)</f>
        <v>689</v>
      </c>
      <c r="D164" s="25">
        <f>SUM(D158:D163)</f>
        <v>918</v>
      </c>
      <c r="E164" s="25">
        <f>SUM(E158:E163)</f>
        <v>947</v>
      </c>
      <c r="F164" s="24">
        <f>SUM(F158:F163)</f>
        <v>1865</v>
      </c>
      <c r="G164" s="166"/>
      <c r="H164" s="30" t="s">
        <v>9</v>
      </c>
      <c r="I164" s="29">
        <f>L164/F30</f>
        <v>0.28816408876933425</v>
      </c>
      <c r="J164" s="28">
        <v>769</v>
      </c>
      <c r="K164" s="28">
        <v>945</v>
      </c>
      <c r="L164" s="27">
        <f t="shared" si="19"/>
        <v>1714</v>
      </c>
    </row>
    <row r="165" spans="1:12" ht="14.25" customHeight="1">
      <c r="A165" s="14" t="s">
        <v>8</v>
      </c>
      <c r="B165" s="32" t="s">
        <v>7</v>
      </c>
      <c r="C165" s="13">
        <v>319</v>
      </c>
      <c r="D165" s="13">
        <v>366</v>
      </c>
      <c r="E165" s="13">
        <v>378</v>
      </c>
      <c r="F165" s="31">
        <f>SUM(D165:E165)</f>
        <v>744</v>
      </c>
      <c r="G165" s="166"/>
      <c r="H165" s="30" t="s">
        <v>6</v>
      </c>
      <c r="I165" s="29">
        <f>L165/L39</f>
        <v>0.37255095008368611</v>
      </c>
      <c r="J165" s="28">
        <v>1652</v>
      </c>
      <c r="K165" s="28">
        <v>2132</v>
      </c>
      <c r="L165" s="27">
        <f t="shared" si="19"/>
        <v>3784</v>
      </c>
    </row>
    <row r="166" spans="1:12" ht="14.25" customHeight="1">
      <c r="A166" s="14"/>
      <c r="B166" s="32" t="s">
        <v>5</v>
      </c>
      <c r="C166" s="13">
        <v>287</v>
      </c>
      <c r="D166" s="13">
        <v>371</v>
      </c>
      <c r="E166" s="13">
        <v>389</v>
      </c>
      <c r="F166" s="31">
        <f>SUM(D166:E166)</f>
        <v>760</v>
      </c>
      <c r="G166" s="166"/>
      <c r="H166" s="30" t="s">
        <v>4</v>
      </c>
      <c r="I166" s="29">
        <f>L166/L67</f>
        <v>0.30167561199109832</v>
      </c>
      <c r="J166" s="28">
        <v>2044</v>
      </c>
      <c r="K166" s="28">
        <v>2565</v>
      </c>
      <c r="L166" s="27">
        <f t="shared" si="19"/>
        <v>4609</v>
      </c>
    </row>
    <row r="167" spans="1:12" ht="14.25" customHeight="1">
      <c r="A167" s="14"/>
      <c r="B167" s="26" t="s">
        <v>3</v>
      </c>
      <c r="C167" s="25">
        <f>SUM(C165:C166)</f>
        <v>606</v>
      </c>
      <c r="D167" s="25">
        <f>SUM(D165:D166)</f>
        <v>737</v>
      </c>
      <c r="E167" s="25">
        <f>SUM(E165:E166)</f>
        <v>767</v>
      </c>
      <c r="F167" s="24">
        <f>SUM(F165:F166)</f>
        <v>1504</v>
      </c>
      <c r="G167" s="167"/>
      <c r="H167" s="23" t="s">
        <v>2</v>
      </c>
      <c r="I167" s="22">
        <f>L167/L147</f>
        <v>0.36582224130528124</v>
      </c>
      <c r="J167" s="21">
        <v>2581</v>
      </c>
      <c r="K167" s="21">
        <v>3383</v>
      </c>
      <c r="L167" s="20">
        <f t="shared" si="19"/>
        <v>5964</v>
      </c>
    </row>
    <row r="168" spans="1:12" ht="14.25" customHeight="1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4"/>
      <c r="B169" s="13"/>
      <c r="C169" s="13"/>
      <c r="D169" s="13"/>
      <c r="E169" s="13"/>
      <c r="F169" s="12"/>
      <c r="G169" s="168" t="s">
        <v>1</v>
      </c>
      <c r="H169" s="169"/>
      <c r="I169" s="11">
        <v>282</v>
      </c>
      <c r="J169" s="11">
        <v>110</v>
      </c>
      <c r="K169" s="11">
        <v>202</v>
      </c>
      <c r="L169" s="10">
        <f>SUM(J169:K169)</f>
        <v>312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A1:L1"/>
    <mergeCell ref="A2:L2"/>
    <mergeCell ref="A4:B4"/>
    <mergeCell ref="A30:B30"/>
    <mergeCell ref="A32:B32"/>
    <mergeCell ref="G39:H39"/>
    <mergeCell ref="A60:B60"/>
    <mergeCell ref="G67:H67"/>
    <mergeCell ref="A116:B116"/>
    <mergeCell ref="G147:H147"/>
    <mergeCell ref="G149:H150"/>
    <mergeCell ref="I149:I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tabSelected="1" view="pageBreakPreview" topLeftCell="A136" zoomScaleNormal="100" workbookViewId="0">
      <selection activeCell="I151" sqref="I151:I152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276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29</v>
      </c>
      <c r="J4" s="90">
        <v>31</v>
      </c>
      <c r="K4" s="90">
        <v>40</v>
      </c>
      <c r="L4" s="58">
        <f t="shared" ref="L4:L9" si="0">SUM(J4:K4)</f>
        <v>71</v>
      </c>
    </row>
    <row r="5" spans="1:12" ht="14.25" customHeight="1">
      <c r="A5" s="72" t="s">
        <v>263</v>
      </c>
      <c r="B5" s="71" t="s">
        <v>262</v>
      </c>
      <c r="C5" s="89">
        <v>337</v>
      </c>
      <c r="D5" s="89">
        <v>397</v>
      </c>
      <c r="E5" s="89">
        <v>405</v>
      </c>
      <c r="F5" s="31">
        <f t="shared" ref="F5:F21" si="1">SUM(D5:E5)</f>
        <v>802</v>
      </c>
      <c r="G5" s="57"/>
      <c r="H5" s="37" t="s">
        <v>261</v>
      </c>
      <c r="I5" s="13">
        <v>177</v>
      </c>
      <c r="J5" s="13">
        <v>208</v>
      </c>
      <c r="K5" s="13">
        <v>235</v>
      </c>
      <c r="L5" s="58">
        <f t="shared" si="0"/>
        <v>443</v>
      </c>
    </row>
    <row r="6" spans="1:12" ht="14.25" customHeight="1">
      <c r="A6" s="14"/>
      <c r="B6" s="37" t="s">
        <v>260</v>
      </c>
      <c r="C6" s="86">
        <v>203</v>
      </c>
      <c r="D6" s="86">
        <v>206</v>
      </c>
      <c r="E6" s="86">
        <v>203</v>
      </c>
      <c r="F6" s="31">
        <f t="shared" si="1"/>
        <v>409</v>
      </c>
      <c r="G6" s="57"/>
      <c r="H6" s="37" t="s">
        <v>259</v>
      </c>
      <c r="I6" s="13">
        <v>115</v>
      </c>
      <c r="J6" s="13">
        <v>145</v>
      </c>
      <c r="K6" s="13">
        <v>170</v>
      </c>
      <c r="L6" s="58">
        <f t="shared" si="0"/>
        <v>315</v>
      </c>
    </row>
    <row r="7" spans="1:12" ht="14.25" customHeight="1">
      <c r="A7" s="14"/>
      <c r="B7" s="37" t="s">
        <v>258</v>
      </c>
      <c r="C7" s="86">
        <v>118</v>
      </c>
      <c r="D7" s="86">
        <v>134</v>
      </c>
      <c r="E7" s="86">
        <v>150</v>
      </c>
      <c r="F7" s="31">
        <f t="shared" si="1"/>
        <v>284</v>
      </c>
      <c r="G7" s="57"/>
      <c r="H7" s="37" t="s">
        <v>257</v>
      </c>
      <c r="I7" s="13">
        <v>77</v>
      </c>
      <c r="J7" s="13">
        <v>103</v>
      </c>
      <c r="K7" s="13">
        <v>107</v>
      </c>
      <c r="L7" s="58">
        <f t="shared" si="0"/>
        <v>210</v>
      </c>
    </row>
    <row r="8" spans="1:12" ht="14.25" customHeight="1">
      <c r="A8" s="14"/>
      <c r="B8" s="37" t="s">
        <v>256</v>
      </c>
      <c r="C8" s="86">
        <v>161</v>
      </c>
      <c r="D8" s="86">
        <v>173</v>
      </c>
      <c r="E8" s="86">
        <v>203</v>
      </c>
      <c r="F8" s="31">
        <f t="shared" si="1"/>
        <v>376</v>
      </c>
      <c r="G8" s="57"/>
      <c r="H8" s="37" t="s">
        <v>219</v>
      </c>
      <c r="I8" s="13">
        <v>55</v>
      </c>
      <c r="J8" s="13">
        <v>73</v>
      </c>
      <c r="K8" s="13">
        <v>75</v>
      </c>
      <c r="L8" s="58">
        <f t="shared" si="0"/>
        <v>148</v>
      </c>
    </row>
    <row r="9" spans="1:12" ht="14.25" customHeight="1">
      <c r="A9" s="14"/>
      <c r="B9" s="37" t="s">
        <v>255</v>
      </c>
      <c r="C9" s="86">
        <v>54</v>
      </c>
      <c r="D9" s="86">
        <v>61</v>
      </c>
      <c r="E9" s="86">
        <v>71</v>
      </c>
      <c r="F9" s="31">
        <f t="shared" si="1"/>
        <v>132</v>
      </c>
      <c r="G9" s="57"/>
      <c r="H9" s="37" t="s">
        <v>254</v>
      </c>
      <c r="I9" s="13">
        <v>74</v>
      </c>
      <c r="J9" s="13">
        <v>87</v>
      </c>
      <c r="K9" s="13">
        <v>95</v>
      </c>
      <c r="L9" s="58">
        <f t="shared" si="0"/>
        <v>182</v>
      </c>
    </row>
    <row r="10" spans="1:12" ht="14.25" customHeight="1">
      <c r="A10" s="14"/>
      <c r="B10" s="37" t="s">
        <v>253</v>
      </c>
      <c r="C10" s="86">
        <v>299</v>
      </c>
      <c r="D10" s="86">
        <v>377</v>
      </c>
      <c r="E10" s="86">
        <v>396</v>
      </c>
      <c r="F10" s="31">
        <f t="shared" si="1"/>
        <v>773</v>
      </c>
      <c r="G10" s="83"/>
      <c r="H10" s="26" t="s">
        <v>252</v>
      </c>
      <c r="I10" s="25">
        <f>SUM(I4:I9)</f>
        <v>527</v>
      </c>
      <c r="J10" s="25">
        <f>SUM(J4:J9)</f>
        <v>647</v>
      </c>
      <c r="K10" s="25">
        <f>SUM(K4:K9)</f>
        <v>722</v>
      </c>
      <c r="L10" s="60">
        <f>SUM(L4:L9)</f>
        <v>1369</v>
      </c>
    </row>
    <row r="11" spans="1:12" ht="14.25" customHeight="1">
      <c r="A11" s="14"/>
      <c r="B11" s="37" t="s">
        <v>251</v>
      </c>
      <c r="C11" s="86">
        <v>65</v>
      </c>
      <c r="D11" s="86">
        <v>83</v>
      </c>
      <c r="E11" s="86">
        <v>91</v>
      </c>
      <c r="F11" s="31">
        <f t="shared" si="1"/>
        <v>174</v>
      </c>
      <c r="G11" s="57" t="s">
        <v>250</v>
      </c>
      <c r="H11" s="37" t="s">
        <v>249</v>
      </c>
      <c r="I11" s="13">
        <v>52</v>
      </c>
      <c r="J11" s="13">
        <v>62</v>
      </c>
      <c r="K11" s="13">
        <v>74</v>
      </c>
      <c r="L11" s="58">
        <f t="shared" ref="L11:L22" si="2">SUM(J11:K11)</f>
        <v>136</v>
      </c>
    </row>
    <row r="12" spans="1:12" ht="14.25" customHeight="1">
      <c r="A12" s="14"/>
      <c r="B12" s="37" t="s">
        <v>248</v>
      </c>
      <c r="C12" s="86">
        <v>112</v>
      </c>
      <c r="D12" s="86">
        <v>157</v>
      </c>
      <c r="E12" s="86">
        <v>174</v>
      </c>
      <c r="F12" s="31">
        <f t="shared" si="1"/>
        <v>331</v>
      </c>
      <c r="G12" s="57"/>
      <c r="H12" s="37" t="s">
        <v>204</v>
      </c>
      <c r="I12" s="13">
        <v>33</v>
      </c>
      <c r="J12" s="13">
        <v>29</v>
      </c>
      <c r="K12" s="13">
        <v>36</v>
      </c>
      <c r="L12" s="58">
        <f t="shared" si="2"/>
        <v>65</v>
      </c>
    </row>
    <row r="13" spans="1:12" ht="14.25" customHeight="1">
      <c r="A13" s="14"/>
      <c r="B13" s="37" t="s">
        <v>247</v>
      </c>
      <c r="C13" s="86">
        <v>149</v>
      </c>
      <c r="D13" s="86">
        <v>217</v>
      </c>
      <c r="E13" s="86">
        <v>225</v>
      </c>
      <c r="F13" s="31">
        <f t="shared" si="1"/>
        <v>442</v>
      </c>
      <c r="G13" s="57"/>
      <c r="H13" s="37" t="s">
        <v>246</v>
      </c>
      <c r="I13" s="13">
        <v>40</v>
      </c>
      <c r="J13" s="13">
        <v>41</v>
      </c>
      <c r="K13" s="13">
        <v>50</v>
      </c>
      <c r="L13" s="58">
        <f t="shared" si="2"/>
        <v>91</v>
      </c>
    </row>
    <row r="14" spans="1:12" ht="14.25" customHeight="1">
      <c r="A14" s="14"/>
      <c r="B14" s="37" t="s">
        <v>245</v>
      </c>
      <c r="C14" s="86">
        <v>42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102</v>
      </c>
      <c r="J14" s="13">
        <v>118</v>
      </c>
      <c r="K14" s="13">
        <v>115</v>
      </c>
      <c r="L14" s="58">
        <f t="shared" si="2"/>
        <v>233</v>
      </c>
    </row>
    <row r="15" spans="1:12" ht="14.25" customHeight="1">
      <c r="A15" s="14"/>
      <c r="B15" s="37" t="s">
        <v>243</v>
      </c>
      <c r="C15" s="86">
        <v>27</v>
      </c>
      <c r="D15" s="86">
        <v>35</v>
      </c>
      <c r="E15" s="86">
        <v>37</v>
      </c>
      <c r="F15" s="31">
        <f t="shared" si="1"/>
        <v>72</v>
      </c>
      <c r="G15" s="57"/>
      <c r="H15" s="37" t="s">
        <v>242</v>
      </c>
      <c r="I15" s="13">
        <v>32</v>
      </c>
      <c r="J15" s="13">
        <v>37</v>
      </c>
      <c r="K15" s="13">
        <v>46</v>
      </c>
      <c r="L15" s="58">
        <f t="shared" si="2"/>
        <v>83</v>
      </c>
    </row>
    <row r="16" spans="1:12" ht="14.25" customHeight="1">
      <c r="A16" s="14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69</v>
      </c>
      <c r="J16" s="13">
        <v>59</v>
      </c>
      <c r="K16" s="13">
        <v>80</v>
      </c>
      <c r="L16" s="58">
        <f t="shared" si="2"/>
        <v>139</v>
      </c>
    </row>
    <row r="17" spans="1:12" ht="14.25" customHeight="1">
      <c r="A17" s="14"/>
      <c r="B17" s="32" t="s">
        <v>239</v>
      </c>
      <c r="C17" s="86">
        <v>45</v>
      </c>
      <c r="D17" s="86">
        <v>61</v>
      </c>
      <c r="E17" s="86">
        <v>66</v>
      </c>
      <c r="F17" s="31">
        <f t="shared" si="1"/>
        <v>127</v>
      </c>
      <c r="G17" s="57"/>
      <c r="H17" s="37" t="s">
        <v>238</v>
      </c>
      <c r="I17" s="13">
        <v>82</v>
      </c>
      <c r="J17" s="13">
        <v>95</v>
      </c>
      <c r="K17" s="13">
        <v>87</v>
      </c>
      <c r="L17" s="58">
        <f t="shared" si="2"/>
        <v>182</v>
      </c>
    </row>
    <row r="18" spans="1:12" ht="14.25" customHeight="1">
      <c r="A18" s="14"/>
      <c r="B18" s="37" t="s">
        <v>237</v>
      </c>
      <c r="C18" s="86">
        <v>82</v>
      </c>
      <c r="D18" s="86">
        <v>113</v>
      </c>
      <c r="E18" s="86">
        <v>124</v>
      </c>
      <c r="F18" s="31">
        <f t="shared" si="1"/>
        <v>237</v>
      </c>
      <c r="G18" s="57"/>
      <c r="H18" s="37" t="s">
        <v>236</v>
      </c>
      <c r="I18" s="13">
        <v>61</v>
      </c>
      <c r="J18" s="13">
        <v>67</v>
      </c>
      <c r="K18" s="13">
        <v>83</v>
      </c>
      <c r="L18" s="58">
        <f t="shared" si="2"/>
        <v>150</v>
      </c>
    </row>
    <row r="19" spans="1:12" ht="14.25" customHeight="1">
      <c r="A19" s="14"/>
      <c r="B19" s="37" t="s">
        <v>235</v>
      </c>
      <c r="C19" s="86">
        <v>23</v>
      </c>
      <c r="D19" s="86">
        <v>27</v>
      </c>
      <c r="E19" s="86">
        <v>26</v>
      </c>
      <c r="F19" s="31">
        <f t="shared" si="1"/>
        <v>53</v>
      </c>
      <c r="G19" s="57"/>
      <c r="H19" s="37" t="s">
        <v>234</v>
      </c>
      <c r="I19" s="13">
        <v>24</v>
      </c>
      <c r="J19" s="13">
        <v>35</v>
      </c>
      <c r="K19" s="13">
        <v>28</v>
      </c>
      <c r="L19" s="58">
        <f t="shared" si="2"/>
        <v>63</v>
      </c>
    </row>
    <row r="20" spans="1:12" ht="14.25" customHeight="1">
      <c r="A20" s="14"/>
      <c r="B20" s="32" t="s">
        <v>233</v>
      </c>
      <c r="C20" s="86">
        <v>14</v>
      </c>
      <c r="D20" s="86">
        <v>11</v>
      </c>
      <c r="E20" s="86">
        <v>15</v>
      </c>
      <c r="F20" s="31">
        <f t="shared" si="1"/>
        <v>26</v>
      </c>
      <c r="G20" s="57"/>
      <c r="H20" s="37" t="s">
        <v>232</v>
      </c>
      <c r="I20" s="13">
        <v>61</v>
      </c>
      <c r="J20" s="13">
        <v>58</v>
      </c>
      <c r="K20" s="13">
        <v>64</v>
      </c>
      <c r="L20" s="58">
        <f t="shared" si="2"/>
        <v>122</v>
      </c>
    </row>
    <row r="21" spans="1:12" ht="14.25" customHeight="1">
      <c r="A21" s="14"/>
      <c r="B21" s="32" t="s">
        <v>231</v>
      </c>
      <c r="C21" s="86">
        <v>23</v>
      </c>
      <c r="D21" s="86">
        <v>31</v>
      </c>
      <c r="E21" s="86">
        <v>29</v>
      </c>
      <c r="F21" s="31">
        <f t="shared" si="1"/>
        <v>60</v>
      </c>
      <c r="G21" s="57"/>
      <c r="H21" s="37" t="s">
        <v>190</v>
      </c>
      <c r="I21" s="13">
        <v>34</v>
      </c>
      <c r="J21" s="13">
        <v>38</v>
      </c>
      <c r="K21" s="13">
        <v>44</v>
      </c>
      <c r="L21" s="58">
        <f t="shared" si="2"/>
        <v>82</v>
      </c>
    </row>
    <row r="22" spans="1:12" ht="14.25" customHeight="1">
      <c r="A22" s="79"/>
      <c r="B22" s="26" t="s">
        <v>230</v>
      </c>
      <c r="C22" s="25">
        <f>SUM(C5:C21)</f>
        <v>1754</v>
      </c>
      <c r="D22" s="25">
        <f>SUM(D5:D21)</f>
        <v>2138</v>
      </c>
      <c r="E22" s="25">
        <f>SUM(E5:E21)</f>
        <v>2268</v>
      </c>
      <c r="F22" s="25">
        <f>SUM(F5:F21)</f>
        <v>4406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4" t="s">
        <v>228</v>
      </c>
      <c r="B23" s="37" t="s">
        <v>227</v>
      </c>
      <c r="C23" s="13">
        <v>137</v>
      </c>
      <c r="D23" s="13">
        <v>154</v>
      </c>
      <c r="E23" s="13">
        <v>190</v>
      </c>
      <c r="F23" s="31">
        <f t="shared" ref="F23:F28" si="3">SUM(D23:E23)</f>
        <v>344</v>
      </c>
      <c r="G23" s="83"/>
      <c r="H23" s="26" t="s">
        <v>226</v>
      </c>
      <c r="I23" s="25">
        <f>SUM(I11:I22)</f>
        <v>595</v>
      </c>
      <c r="J23" s="25">
        <f>SUM(J11:J22)</f>
        <v>641</v>
      </c>
      <c r="K23" s="25">
        <f>SUM(K11:K22)</f>
        <v>713</v>
      </c>
      <c r="L23" s="60">
        <f>SUM(L11:L22)</f>
        <v>1354</v>
      </c>
    </row>
    <row r="24" spans="1:12" ht="14.25" customHeight="1">
      <c r="A24" s="14"/>
      <c r="B24" s="37" t="s">
        <v>225</v>
      </c>
      <c r="C24" s="13">
        <v>71</v>
      </c>
      <c r="D24" s="13">
        <v>92</v>
      </c>
      <c r="E24" s="13">
        <v>84</v>
      </c>
      <c r="F24" s="31">
        <f t="shared" si="3"/>
        <v>176</v>
      </c>
      <c r="G24" s="57" t="s">
        <v>224</v>
      </c>
      <c r="H24" s="37" t="s">
        <v>223</v>
      </c>
      <c r="I24" s="13">
        <v>29</v>
      </c>
      <c r="J24" s="13">
        <v>35</v>
      </c>
      <c r="K24" s="13">
        <v>41</v>
      </c>
      <c r="L24" s="58">
        <f t="shared" ref="L24:L29" si="4">SUM(J24:K24)</f>
        <v>76</v>
      </c>
    </row>
    <row r="25" spans="1:12" ht="14.25" customHeight="1">
      <c r="A25" s="14"/>
      <c r="B25" s="37" t="s">
        <v>222</v>
      </c>
      <c r="C25" s="13">
        <v>196</v>
      </c>
      <c r="D25" s="13">
        <v>235</v>
      </c>
      <c r="E25" s="13">
        <v>283</v>
      </c>
      <c r="F25" s="31">
        <f t="shared" si="3"/>
        <v>518</v>
      </c>
      <c r="G25" s="57"/>
      <c r="H25" s="37" t="s">
        <v>221</v>
      </c>
      <c r="I25" s="13">
        <v>18</v>
      </c>
      <c r="J25" s="13">
        <v>23</v>
      </c>
      <c r="K25" s="13">
        <v>25</v>
      </c>
      <c r="L25" s="58">
        <f t="shared" si="4"/>
        <v>48</v>
      </c>
    </row>
    <row r="26" spans="1:12" ht="14.25" customHeight="1">
      <c r="A26" s="14"/>
      <c r="B26" s="37" t="s">
        <v>220</v>
      </c>
      <c r="C26" s="13">
        <v>83</v>
      </c>
      <c r="D26" s="13">
        <v>94</v>
      </c>
      <c r="E26" s="13">
        <v>112</v>
      </c>
      <c r="F26" s="31">
        <f t="shared" si="3"/>
        <v>206</v>
      </c>
      <c r="G26" s="57"/>
      <c r="H26" s="37" t="s">
        <v>219</v>
      </c>
      <c r="I26" s="13">
        <v>42</v>
      </c>
      <c r="J26" s="13">
        <v>51</v>
      </c>
      <c r="K26" s="13">
        <v>49</v>
      </c>
      <c r="L26" s="58">
        <f t="shared" si="4"/>
        <v>100</v>
      </c>
    </row>
    <row r="27" spans="1:12" ht="14.25" customHeight="1">
      <c r="A27" s="14"/>
      <c r="B27" s="37" t="s">
        <v>218</v>
      </c>
      <c r="C27" s="13">
        <v>60</v>
      </c>
      <c r="D27" s="13">
        <v>76</v>
      </c>
      <c r="E27" s="13">
        <v>72</v>
      </c>
      <c r="F27" s="31">
        <f t="shared" si="3"/>
        <v>148</v>
      </c>
      <c r="G27" s="57"/>
      <c r="H27" s="37" t="s">
        <v>217</v>
      </c>
      <c r="I27" s="13">
        <v>42</v>
      </c>
      <c r="J27" s="13">
        <v>40</v>
      </c>
      <c r="K27" s="13">
        <v>47</v>
      </c>
      <c r="L27" s="58">
        <f t="shared" si="4"/>
        <v>87</v>
      </c>
    </row>
    <row r="28" spans="1:12" ht="14.25" customHeight="1">
      <c r="A28" s="14"/>
      <c r="B28" s="37" t="s">
        <v>216</v>
      </c>
      <c r="C28" s="13">
        <v>63</v>
      </c>
      <c r="D28" s="13">
        <v>72</v>
      </c>
      <c r="E28" s="13">
        <v>119</v>
      </c>
      <c r="F28" s="31">
        <f t="shared" si="3"/>
        <v>191</v>
      </c>
      <c r="G28" s="57"/>
      <c r="H28" s="37" t="s">
        <v>215</v>
      </c>
      <c r="I28" s="13">
        <v>8</v>
      </c>
      <c r="J28" s="13">
        <v>14</v>
      </c>
      <c r="K28" s="13">
        <v>15</v>
      </c>
      <c r="L28" s="58">
        <f t="shared" si="4"/>
        <v>29</v>
      </c>
    </row>
    <row r="29" spans="1:12" ht="14.25" customHeight="1">
      <c r="A29" s="79"/>
      <c r="B29" s="26" t="s">
        <v>111</v>
      </c>
      <c r="C29" s="25">
        <f>SUM(C23:C28)</f>
        <v>610</v>
      </c>
      <c r="D29" s="25">
        <f>SUM(D23:D28)</f>
        <v>723</v>
      </c>
      <c r="E29" s="25">
        <f>SUM(E23:E28)</f>
        <v>860</v>
      </c>
      <c r="F29" s="25">
        <f>SUM(F23:F28)</f>
        <v>1583</v>
      </c>
      <c r="G29" s="57"/>
      <c r="H29" s="37" t="s">
        <v>214</v>
      </c>
      <c r="I29" s="13">
        <v>35</v>
      </c>
      <c r="J29" s="13">
        <v>39</v>
      </c>
      <c r="K29" s="13">
        <v>47</v>
      </c>
      <c r="L29" s="58">
        <f t="shared" si="4"/>
        <v>86</v>
      </c>
    </row>
    <row r="30" spans="1:12" ht="14.25" customHeight="1">
      <c r="A30" s="139" t="s">
        <v>213</v>
      </c>
      <c r="B30" s="140"/>
      <c r="C30" s="55">
        <f>SUM(C22+C29)</f>
        <v>2364</v>
      </c>
      <c r="D30" s="55">
        <f>SUM(D22+D29)</f>
        <v>2861</v>
      </c>
      <c r="E30" s="55">
        <f>SUM(E22+E29)</f>
        <v>3128</v>
      </c>
      <c r="F30" s="55">
        <f>SUM(F22+F29)</f>
        <v>5989</v>
      </c>
      <c r="G30" s="57"/>
      <c r="H30" s="26" t="s">
        <v>212</v>
      </c>
      <c r="I30" s="25">
        <f>SUM(I24:I29)</f>
        <v>174</v>
      </c>
      <c r="J30" s="25">
        <f>SUM(J24:J29)</f>
        <v>202</v>
      </c>
      <c r="K30" s="25">
        <f>SUM(K24:K29)</f>
        <v>224</v>
      </c>
      <c r="L30" s="56">
        <f>SUM(L24:L29)</f>
        <v>426</v>
      </c>
    </row>
    <row r="31" spans="1:12" ht="14.25" customHeight="1">
      <c r="A31" s="14"/>
      <c r="B31" s="32"/>
      <c r="C31" s="13"/>
      <c r="D31" s="13"/>
      <c r="E31" s="13"/>
      <c r="F31" s="88"/>
      <c r="G31" s="57" t="s">
        <v>177</v>
      </c>
      <c r="H31" s="37" t="s">
        <v>211</v>
      </c>
      <c r="I31" s="13">
        <v>40</v>
      </c>
      <c r="J31" s="13">
        <v>50</v>
      </c>
      <c r="K31" s="13">
        <v>51</v>
      </c>
      <c r="L31" s="58">
        <f t="shared" ref="L31:L37" si="5">SUM(J31:K31)</f>
        <v>101</v>
      </c>
    </row>
    <row r="32" spans="1:12" ht="14.25" customHeight="1">
      <c r="A32" s="141" t="s">
        <v>210</v>
      </c>
      <c r="B32" s="142"/>
      <c r="C32" s="74"/>
      <c r="D32" s="32"/>
      <c r="E32" s="32"/>
      <c r="F32" s="87"/>
      <c r="G32" s="57"/>
      <c r="H32" s="37" t="s">
        <v>209</v>
      </c>
      <c r="I32" s="13">
        <v>29</v>
      </c>
      <c r="J32" s="13">
        <v>50</v>
      </c>
      <c r="K32" s="13">
        <v>53</v>
      </c>
      <c r="L32" s="58">
        <f t="shared" si="5"/>
        <v>103</v>
      </c>
    </row>
    <row r="33" spans="1:12" ht="14.25" customHeight="1">
      <c r="A33" s="14" t="s">
        <v>208</v>
      </c>
      <c r="B33" s="37" t="s">
        <v>207</v>
      </c>
      <c r="C33" s="86">
        <v>386</v>
      </c>
      <c r="D33" s="13">
        <v>470</v>
      </c>
      <c r="E33" s="13">
        <v>496</v>
      </c>
      <c r="F33" s="31">
        <f t="shared" ref="F33:F45" si="6">SUM(D33:E33)</f>
        <v>966</v>
      </c>
      <c r="G33" s="57"/>
      <c r="H33" s="37" t="s">
        <v>206</v>
      </c>
      <c r="I33" s="13">
        <v>71</v>
      </c>
      <c r="J33" s="13">
        <v>72</v>
      </c>
      <c r="K33" s="13">
        <v>74</v>
      </c>
      <c r="L33" s="58">
        <f t="shared" si="5"/>
        <v>146</v>
      </c>
    </row>
    <row r="34" spans="1:12" ht="14.25" customHeight="1">
      <c r="A34" s="14"/>
      <c r="B34" s="37" t="s">
        <v>205</v>
      </c>
      <c r="C34" s="13">
        <v>145</v>
      </c>
      <c r="D34" s="13">
        <v>190</v>
      </c>
      <c r="E34" s="13">
        <v>190</v>
      </c>
      <c r="F34" s="31">
        <f t="shared" si="6"/>
        <v>380</v>
      </c>
      <c r="G34" s="57"/>
      <c r="H34" s="37" t="s">
        <v>204</v>
      </c>
      <c r="I34" s="13">
        <v>53</v>
      </c>
      <c r="J34" s="13">
        <v>70</v>
      </c>
      <c r="K34" s="13">
        <v>75</v>
      </c>
      <c r="L34" s="58">
        <f t="shared" si="5"/>
        <v>145</v>
      </c>
    </row>
    <row r="35" spans="1:12" ht="14.25" customHeight="1">
      <c r="A35" s="14"/>
      <c r="B35" s="37" t="s">
        <v>203</v>
      </c>
      <c r="C35" s="13">
        <v>78</v>
      </c>
      <c r="D35" s="13">
        <v>91</v>
      </c>
      <c r="E35" s="13">
        <v>106</v>
      </c>
      <c r="F35" s="31">
        <f t="shared" si="6"/>
        <v>197</v>
      </c>
      <c r="G35" s="57"/>
      <c r="H35" s="37" t="s">
        <v>202</v>
      </c>
      <c r="I35" s="13">
        <v>86</v>
      </c>
      <c r="J35" s="13">
        <v>95</v>
      </c>
      <c r="K35" s="13">
        <v>101</v>
      </c>
      <c r="L35" s="58">
        <f t="shared" si="5"/>
        <v>196</v>
      </c>
    </row>
    <row r="36" spans="1:12" ht="14.25" customHeight="1">
      <c r="A36" s="14"/>
      <c r="B36" s="37" t="s">
        <v>201</v>
      </c>
      <c r="C36" s="13">
        <v>227</v>
      </c>
      <c r="D36" s="13">
        <v>222</v>
      </c>
      <c r="E36" s="13">
        <v>285</v>
      </c>
      <c r="F36" s="31">
        <f t="shared" si="6"/>
        <v>507</v>
      </c>
      <c r="G36" s="84"/>
      <c r="H36" s="85" t="s">
        <v>200</v>
      </c>
      <c r="I36" s="13">
        <v>52</v>
      </c>
      <c r="J36" s="13">
        <v>64</v>
      </c>
      <c r="K36" s="13">
        <v>70</v>
      </c>
      <c r="L36" s="58">
        <f t="shared" si="5"/>
        <v>134</v>
      </c>
    </row>
    <row r="37" spans="1:12" ht="14.25" customHeight="1">
      <c r="A37" s="14"/>
      <c r="B37" s="37" t="s">
        <v>199</v>
      </c>
      <c r="C37" s="13">
        <v>14</v>
      </c>
      <c r="D37" s="13">
        <v>20</v>
      </c>
      <c r="E37" s="13">
        <v>24</v>
      </c>
      <c r="F37" s="31">
        <f t="shared" si="6"/>
        <v>44</v>
      </c>
      <c r="G37" s="84"/>
      <c r="H37" s="37" t="s">
        <v>198</v>
      </c>
      <c r="I37" s="13">
        <v>117</v>
      </c>
      <c r="J37" s="13">
        <v>147</v>
      </c>
      <c r="K37" s="13">
        <v>131</v>
      </c>
      <c r="L37" s="58">
        <f t="shared" si="5"/>
        <v>278</v>
      </c>
    </row>
    <row r="38" spans="1:12" ht="14.25" customHeight="1">
      <c r="A38" s="14"/>
      <c r="B38" s="37" t="s">
        <v>197</v>
      </c>
      <c r="C38" s="13">
        <v>76</v>
      </c>
      <c r="D38" s="13">
        <v>106</v>
      </c>
      <c r="E38" s="13">
        <v>113</v>
      </c>
      <c r="F38" s="31">
        <f t="shared" si="6"/>
        <v>219</v>
      </c>
      <c r="G38" s="83"/>
      <c r="H38" s="26" t="s">
        <v>163</v>
      </c>
      <c r="I38" s="25">
        <f>SUM(I31:I37)</f>
        <v>448</v>
      </c>
      <c r="J38" s="25">
        <f>SUM(J31:J37)</f>
        <v>548</v>
      </c>
      <c r="K38" s="25">
        <f>SUM(K31:K37)</f>
        <v>555</v>
      </c>
      <c r="L38" s="60">
        <f>SUM(L31:L37)</f>
        <v>1103</v>
      </c>
    </row>
    <row r="39" spans="1:12" ht="14.25" customHeight="1">
      <c r="A39" s="14"/>
      <c r="B39" s="37" t="s">
        <v>196</v>
      </c>
      <c r="C39" s="13">
        <v>56</v>
      </c>
      <c r="D39" s="13">
        <v>67</v>
      </c>
      <c r="E39" s="13">
        <v>65</v>
      </c>
      <c r="F39" s="31">
        <f t="shared" si="6"/>
        <v>132</v>
      </c>
      <c r="G39" s="129" t="s">
        <v>195</v>
      </c>
      <c r="H39" s="130"/>
      <c r="I39" s="55">
        <f>SUM(C46+C54+I10+I23+I30+I38)</f>
        <v>4129</v>
      </c>
      <c r="J39" s="55">
        <f>SUM(D46+D54+J10+J23+J30+J38)</f>
        <v>4866</v>
      </c>
      <c r="K39" s="55">
        <f>SUM(E46+E54+K10+K23+K30+K38)</f>
        <v>5281</v>
      </c>
      <c r="L39" s="54">
        <f>SUM(F46+F54+L10+L23+L30+L38)</f>
        <v>10147</v>
      </c>
    </row>
    <row r="40" spans="1:12" ht="14.25" customHeight="1">
      <c r="A40" s="14"/>
      <c r="B40" s="37" t="s">
        <v>194</v>
      </c>
      <c r="C40" s="13">
        <v>135</v>
      </c>
      <c r="D40" s="13">
        <v>159</v>
      </c>
      <c r="E40" s="13">
        <v>174</v>
      </c>
      <c r="F40" s="31">
        <f t="shared" si="6"/>
        <v>333</v>
      </c>
      <c r="G40" s="82"/>
      <c r="H40" s="32"/>
      <c r="I40" s="13"/>
      <c r="J40" s="13"/>
      <c r="K40" s="13"/>
      <c r="L40" s="52"/>
    </row>
    <row r="41" spans="1:12" ht="14.25" customHeight="1">
      <c r="A41" s="14"/>
      <c r="B41" s="37" t="s">
        <v>193</v>
      </c>
      <c r="C41" s="13">
        <v>68</v>
      </c>
      <c r="D41" s="13">
        <v>83</v>
      </c>
      <c r="E41" s="13">
        <v>86</v>
      </c>
      <c r="F41" s="31">
        <f t="shared" si="6"/>
        <v>169</v>
      </c>
      <c r="G41" s="57"/>
      <c r="H41" s="13"/>
      <c r="I41" s="13"/>
      <c r="J41" s="13"/>
      <c r="K41" s="81"/>
      <c r="L41" s="80"/>
    </row>
    <row r="42" spans="1:12" ht="14.25" customHeight="1">
      <c r="A42" s="14"/>
      <c r="B42" s="37" t="s">
        <v>192</v>
      </c>
      <c r="C42" s="13">
        <v>108</v>
      </c>
      <c r="D42" s="13">
        <v>128</v>
      </c>
      <c r="E42" s="13">
        <v>154</v>
      </c>
      <c r="F42" s="31">
        <f t="shared" si="6"/>
        <v>282</v>
      </c>
      <c r="G42" s="57"/>
      <c r="H42" s="13"/>
      <c r="I42" s="13"/>
      <c r="J42" s="13"/>
      <c r="K42" s="81"/>
      <c r="L42" s="80"/>
    </row>
    <row r="43" spans="1:12" ht="14.25" customHeight="1">
      <c r="A43" s="14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>
      <c r="A44" s="14"/>
      <c r="B44" s="37" t="s">
        <v>190</v>
      </c>
      <c r="C44" s="13">
        <v>173</v>
      </c>
      <c r="D44" s="13">
        <v>200</v>
      </c>
      <c r="E44" s="13">
        <v>228</v>
      </c>
      <c r="F44" s="31">
        <f t="shared" si="6"/>
        <v>428</v>
      </c>
      <c r="G44" s="57"/>
      <c r="H44" s="13"/>
      <c r="I44" s="13"/>
      <c r="J44" s="13"/>
      <c r="K44" s="81"/>
      <c r="L44" s="80"/>
    </row>
    <row r="45" spans="1:12" ht="14.25" customHeight="1">
      <c r="A45" s="14"/>
      <c r="B45" s="37" t="s">
        <v>189</v>
      </c>
      <c r="C45" s="13">
        <v>160</v>
      </c>
      <c r="D45" s="13">
        <v>188</v>
      </c>
      <c r="E45" s="13">
        <v>211</v>
      </c>
      <c r="F45" s="31">
        <f t="shared" si="6"/>
        <v>399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1636</v>
      </c>
      <c r="D46" s="25">
        <f>SUM(D33:D45)</f>
        <v>1937</v>
      </c>
      <c r="E46" s="25">
        <f>SUM(E33:E45)</f>
        <v>2150</v>
      </c>
      <c r="F46" s="25">
        <f>SUM(F33:F45)</f>
        <v>4087</v>
      </c>
      <c r="G46" s="57"/>
      <c r="H46" s="13"/>
      <c r="I46" s="13"/>
      <c r="J46" s="13"/>
      <c r="K46" s="81"/>
      <c r="L46" s="80"/>
    </row>
    <row r="47" spans="1:12" ht="14.25" customHeight="1">
      <c r="A47" s="14" t="s">
        <v>187</v>
      </c>
      <c r="B47" s="37" t="s">
        <v>186</v>
      </c>
      <c r="C47" s="13">
        <v>97</v>
      </c>
      <c r="D47" s="13">
        <v>117</v>
      </c>
      <c r="E47" s="13">
        <v>117</v>
      </c>
      <c r="F47" s="31">
        <f t="shared" ref="F47:F53" si="7">SUM(D47:E47)</f>
        <v>234</v>
      </c>
      <c r="G47" s="57"/>
      <c r="H47" s="13"/>
      <c r="I47" s="13"/>
      <c r="J47" s="13"/>
      <c r="K47" s="81"/>
      <c r="L47" s="80"/>
    </row>
    <row r="48" spans="1:12" ht="14.25" customHeight="1">
      <c r="A48" s="14"/>
      <c r="B48" s="37" t="s">
        <v>185</v>
      </c>
      <c r="C48" s="13">
        <v>47</v>
      </c>
      <c r="D48" s="13">
        <v>41</v>
      </c>
      <c r="E48" s="13">
        <v>46</v>
      </c>
      <c r="F48" s="31">
        <f t="shared" si="7"/>
        <v>87</v>
      </c>
      <c r="G48" s="57"/>
      <c r="H48" s="13"/>
      <c r="I48" s="13"/>
      <c r="J48" s="13"/>
      <c r="K48" s="81"/>
      <c r="L48" s="80"/>
    </row>
    <row r="49" spans="1:12" ht="14.25" customHeight="1">
      <c r="A49" s="14"/>
      <c r="B49" s="37" t="s">
        <v>184</v>
      </c>
      <c r="C49" s="13">
        <v>103</v>
      </c>
      <c r="D49" s="13">
        <v>110</v>
      </c>
      <c r="E49" s="13">
        <v>124</v>
      </c>
      <c r="F49" s="31">
        <f t="shared" si="7"/>
        <v>234</v>
      </c>
      <c r="G49" s="57"/>
      <c r="H49" s="13"/>
      <c r="I49" s="13"/>
      <c r="J49" s="13"/>
      <c r="K49" s="81"/>
      <c r="L49" s="80"/>
    </row>
    <row r="50" spans="1:12" ht="14.25" customHeight="1">
      <c r="A50" s="14"/>
      <c r="B50" s="37" t="s">
        <v>183</v>
      </c>
      <c r="C50" s="13">
        <v>286</v>
      </c>
      <c r="D50" s="13">
        <v>328</v>
      </c>
      <c r="E50" s="13">
        <v>347</v>
      </c>
      <c r="F50" s="31">
        <f t="shared" si="7"/>
        <v>675</v>
      </c>
      <c r="G50" s="57"/>
      <c r="H50" s="13"/>
      <c r="I50" s="13"/>
      <c r="J50" s="13"/>
      <c r="K50" s="81"/>
      <c r="L50" s="80"/>
    </row>
    <row r="51" spans="1:12" ht="14.25" customHeight="1">
      <c r="A51" s="14"/>
      <c r="B51" s="37" t="s">
        <v>182</v>
      </c>
      <c r="C51" s="13">
        <v>131</v>
      </c>
      <c r="D51" s="13">
        <v>175</v>
      </c>
      <c r="E51" s="13">
        <v>176</v>
      </c>
      <c r="F51" s="31">
        <f t="shared" si="7"/>
        <v>351</v>
      </c>
      <c r="G51" s="57"/>
      <c r="H51" s="13"/>
      <c r="I51" s="13"/>
      <c r="J51" s="13"/>
      <c r="K51" s="81"/>
      <c r="L51" s="80"/>
    </row>
    <row r="52" spans="1:12" ht="14.25" customHeight="1">
      <c r="A52" s="14"/>
      <c r="B52" s="37" t="s">
        <v>181</v>
      </c>
      <c r="C52" s="13">
        <v>67</v>
      </c>
      <c r="D52" s="13">
        <v>90</v>
      </c>
      <c r="E52" s="13">
        <v>82</v>
      </c>
      <c r="F52" s="31">
        <f t="shared" si="7"/>
        <v>172</v>
      </c>
      <c r="G52" s="57"/>
      <c r="H52" s="13"/>
      <c r="I52" s="13"/>
      <c r="J52" s="13"/>
      <c r="K52" s="81"/>
      <c r="L52" s="80"/>
    </row>
    <row r="53" spans="1:12" ht="14.25" customHeight="1">
      <c r="A53" s="14"/>
      <c r="B53" s="37" t="s">
        <v>180</v>
      </c>
      <c r="C53" s="13">
        <v>18</v>
      </c>
      <c r="D53" s="13">
        <v>30</v>
      </c>
      <c r="E53" s="13">
        <v>25</v>
      </c>
      <c r="F53" s="31">
        <f t="shared" si="7"/>
        <v>55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749</v>
      </c>
      <c r="D54" s="25">
        <f>SUM(D47:D53)</f>
        <v>891</v>
      </c>
      <c r="E54" s="25">
        <f>SUM(E47:E53)</f>
        <v>917</v>
      </c>
      <c r="F54" s="25">
        <f>SUM(F47:F53)</f>
        <v>1808</v>
      </c>
      <c r="G54" s="57"/>
      <c r="H54" s="13"/>
      <c r="I54" s="13"/>
      <c r="J54" s="13"/>
      <c r="K54" s="13"/>
      <c r="L54" s="70"/>
    </row>
    <row r="55" spans="1:12" ht="14.25" customHeight="1">
      <c r="A55" s="14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4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4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4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40</v>
      </c>
      <c r="J60" s="64">
        <v>58</v>
      </c>
      <c r="K60" s="64">
        <v>56</v>
      </c>
      <c r="L60" s="63">
        <f t="shared" ref="L60:L65" si="8">SUM(J60:K60)</f>
        <v>114</v>
      </c>
    </row>
    <row r="61" spans="1:12" ht="14.25" customHeight="1">
      <c r="A61" s="14" t="s">
        <v>175</v>
      </c>
      <c r="B61" s="37" t="s">
        <v>174</v>
      </c>
      <c r="C61" s="74">
        <v>308</v>
      </c>
      <c r="D61" s="13">
        <v>414</v>
      </c>
      <c r="E61" s="13">
        <v>408</v>
      </c>
      <c r="F61" s="31">
        <f t="shared" ref="F61:F68" si="9">SUM(D61:E61)</f>
        <v>822</v>
      </c>
      <c r="G61" s="73"/>
      <c r="H61" s="37" t="s">
        <v>173</v>
      </c>
      <c r="I61" s="13">
        <v>49</v>
      </c>
      <c r="J61" s="13">
        <v>50</v>
      </c>
      <c r="K61" s="13">
        <v>64</v>
      </c>
      <c r="L61" s="61">
        <f t="shared" si="8"/>
        <v>114</v>
      </c>
    </row>
    <row r="62" spans="1:12" ht="14.25" customHeight="1">
      <c r="A62" s="14"/>
      <c r="B62" s="37" t="s">
        <v>172</v>
      </c>
      <c r="C62" s="13">
        <v>266</v>
      </c>
      <c r="D62" s="13">
        <v>340</v>
      </c>
      <c r="E62" s="13">
        <v>370</v>
      </c>
      <c r="F62" s="31">
        <f t="shared" si="9"/>
        <v>710</v>
      </c>
      <c r="G62" s="73"/>
      <c r="H62" s="37" t="s">
        <v>171</v>
      </c>
      <c r="I62" s="13">
        <v>33</v>
      </c>
      <c r="J62" s="13">
        <v>53</v>
      </c>
      <c r="K62" s="13">
        <v>53</v>
      </c>
      <c r="L62" s="61">
        <f t="shared" si="8"/>
        <v>106</v>
      </c>
    </row>
    <row r="63" spans="1:12" ht="14.25" customHeight="1">
      <c r="A63" s="14"/>
      <c r="B63" s="37" t="s">
        <v>170</v>
      </c>
      <c r="C63" s="13">
        <v>64</v>
      </c>
      <c r="D63" s="13">
        <v>89</v>
      </c>
      <c r="E63" s="13">
        <v>92</v>
      </c>
      <c r="F63" s="31">
        <f t="shared" si="9"/>
        <v>181</v>
      </c>
      <c r="G63" s="73"/>
      <c r="H63" s="37" t="s">
        <v>169</v>
      </c>
      <c r="I63" s="13">
        <v>29</v>
      </c>
      <c r="J63" s="13">
        <v>34</v>
      </c>
      <c r="K63" s="13">
        <v>28</v>
      </c>
      <c r="L63" s="61">
        <f t="shared" si="8"/>
        <v>62</v>
      </c>
    </row>
    <row r="64" spans="1:12" ht="14.25" customHeight="1">
      <c r="A64" s="14"/>
      <c r="B64" s="37" t="s">
        <v>168</v>
      </c>
      <c r="C64" s="13">
        <v>139</v>
      </c>
      <c r="D64" s="13">
        <v>186</v>
      </c>
      <c r="E64" s="13">
        <v>187</v>
      </c>
      <c r="F64" s="31">
        <f t="shared" si="9"/>
        <v>373</v>
      </c>
      <c r="G64" s="73"/>
      <c r="H64" s="37" t="s">
        <v>167</v>
      </c>
      <c r="I64" s="13">
        <v>50</v>
      </c>
      <c r="J64" s="13">
        <v>65</v>
      </c>
      <c r="K64" s="13">
        <v>64</v>
      </c>
      <c r="L64" s="61">
        <f t="shared" si="8"/>
        <v>129</v>
      </c>
    </row>
    <row r="65" spans="1:12" ht="14.25" customHeight="1">
      <c r="A65" s="14"/>
      <c r="B65" s="37" t="s">
        <v>166</v>
      </c>
      <c r="C65" s="13">
        <v>80</v>
      </c>
      <c r="D65" s="13">
        <v>108</v>
      </c>
      <c r="E65" s="13">
        <v>127</v>
      </c>
      <c r="F65" s="31">
        <f t="shared" si="9"/>
        <v>235</v>
      </c>
      <c r="G65" s="73"/>
      <c r="H65" s="37" t="s">
        <v>165</v>
      </c>
      <c r="I65" s="13">
        <v>70</v>
      </c>
      <c r="J65" s="13">
        <v>97</v>
      </c>
      <c r="K65" s="13">
        <v>92</v>
      </c>
      <c r="L65" s="61">
        <f t="shared" si="8"/>
        <v>189</v>
      </c>
    </row>
    <row r="66" spans="1:12" ht="14.25" customHeight="1">
      <c r="A66" s="14"/>
      <c r="B66" s="37" t="s">
        <v>164</v>
      </c>
      <c r="C66" s="13">
        <v>95</v>
      </c>
      <c r="D66" s="13">
        <v>124</v>
      </c>
      <c r="E66" s="13">
        <v>134</v>
      </c>
      <c r="F66" s="31">
        <f t="shared" si="9"/>
        <v>258</v>
      </c>
      <c r="G66" s="73"/>
      <c r="H66" s="26" t="s">
        <v>163</v>
      </c>
      <c r="I66" s="25">
        <f>SUM(I60:I65)</f>
        <v>271</v>
      </c>
      <c r="J66" s="25">
        <f>SUM(J60:J65)</f>
        <v>357</v>
      </c>
      <c r="K66" s="25">
        <f>SUM(K60:K65)</f>
        <v>357</v>
      </c>
      <c r="L66" s="60">
        <f>SUM(L60:L65)</f>
        <v>714</v>
      </c>
    </row>
    <row r="67" spans="1:12" ht="14.25" customHeight="1">
      <c r="A67" s="14"/>
      <c r="B67" s="37" t="s">
        <v>162</v>
      </c>
      <c r="C67" s="13">
        <v>298</v>
      </c>
      <c r="D67" s="13">
        <v>416</v>
      </c>
      <c r="E67" s="13">
        <v>411</v>
      </c>
      <c r="F67" s="31">
        <f t="shared" si="9"/>
        <v>827</v>
      </c>
      <c r="G67" s="145" t="s">
        <v>161</v>
      </c>
      <c r="H67" s="140"/>
      <c r="I67" s="55">
        <f>SUM(C69+C82+C93+C110+C114+I66)</f>
        <v>5874</v>
      </c>
      <c r="J67" s="55">
        <f>SUM(D69+D82+D93+D110+D114+J66)</f>
        <v>7453</v>
      </c>
      <c r="K67" s="55">
        <f>SUM(E69+E82+E93+E110+E114+K66)</f>
        <v>7808</v>
      </c>
      <c r="L67" s="54">
        <f>SUM(F69+F82+F93+F110+F114+L66)</f>
        <v>15261</v>
      </c>
    </row>
    <row r="68" spans="1:12" ht="14.25" customHeight="1">
      <c r="A68" s="14"/>
      <c r="B68" s="37" t="s">
        <v>160</v>
      </c>
      <c r="C68" s="13">
        <v>86</v>
      </c>
      <c r="D68" s="13">
        <v>109</v>
      </c>
      <c r="E68" s="13">
        <v>111</v>
      </c>
      <c r="F68" s="31">
        <f t="shared" si="9"/>
        <v>220</v>
      </c>
      <c r="G68" s="73"/>
      <c r="H68" s="32"/>
      <c r="I68" s="13"/>
      <c r="J68" s="13"/>
      <c r="K68" s="13"/>
      <c r="L68" s="52"/>
    </row>
    <row r="69" spans="1:12" ht="14.25" customHeight="1">
      <c r="A69" s="14"/>
      <c r="B69" s="26" t="s">
        <v>159</v>
      </c>
      <c r="C69" s="25">
        <f>SUM(C61:C68)</f>
        <v>1336</v>
      </c>
      <c r="D69" s="25">
        <f>SUM(D61:D68)</f>
        <v>1786</v>
      </c>
      <c r="E69" s="25">
        <f>SUM(E61:E68)</f>
        <v>1840</v>
      </c>
      <c r="F69" s="24">
        <f>SUM(F61:F68)</f>
        <v>3626</v>
      </c>
      <c r="G69" s="73"/>
      <c r="H69" s="13"/>
      <c r="I69" s="13"/>
      <c r="J69" s="13"/>
      <c r="K69" s="13"/>
      <c r="L69" s="70"/>
    </row>
    <row r="70" spans="1:12" ht="14.25" customHeight="1">
      <c r="A70" s="14" t="s">
        <v>158</v>
      </c>
      <c r="B70" s="37" t="s">
        <v>157</v>
      </c>
      <c r="C70" s="13">
        <v>41</v>
      </c>
      <c r="D70" s="13">
        <v>51</v>
      </c>
      <c r="E70" s="13">
        <v>49</v>
      </c>
      <c r="F70" s="31">
        <f t="shared" ref="F70:F81" si="10">SUM(D70:E70)</f>
        <v>100</v>
      </c>
      <c r="G70" s="73"/>
      <c r="H70" s="13"/>
      <c r="I70" s="13"/>
      <c r="J70" s="13"/>
      <c r="K70" s="13"/>
      <c r="L70" s="70"/>
    </row>
    <row r="71" spans="1:12" ht="14.25" customHeight="1">
      <c r="A71" s="14"/>
      <c r="B71" s="37" t="s">
        <v>156</v>
      </c>
      <c r="C71" s="13">
        <v>210</v>
      </c>
      <c r="D71" s="13">
        <v>252</v>
      </c>
      <c r="E71" s="13">
        <v>267</v>
      </c>
      <c r="F71" s="31">
        <f t="shared" si="10"/>
        <v>519</v>
      </c>
      <c r="G71" s="57"/>
      <c r="H71" s="13"/>
      <c r="I71" s="13"/>
      <c r="J71" s="13"/>
      <c r="K71" s="13"/>
      <c r="L71" s="70"/>
    </row>
    <row r="72" spans="1:12" ht="14.25" customHeight="1">
      <c r="A72" s="14"/>
      <c r="B72" s="37" t="s">
        <v>155</v>
      </c>
      <c r="C72" s="13">
        <v>135</v>
      </c>
      <c r="D72" s="13">
        <v>154</v>
      </c>
      <c r="E72" s="13">
        <v>170</v>
      </c>
      <c r="F72" s="31">
        <f t="shared" si="10"/>
        <v>324</v>
      </c>
      <c r="G72" s="57"/>
      <c r="H72" s="13"/>
      <c r="I72" s="13"/>
      <c r="J72" s="13"/>
      <c r="K72" s="13"/>
      <c r="L72" s="70"/>
    </row>
    <row r="73" spans="1:12" ht="14.25" customHeight="1">
      <c r="A73" s="14"/>
      <c r="B73" s="37" t="s">
        <v>154</v>
      </c>
      <c r="C73" s="13">
        <v>65</v>
      </c>
      <c r="D73" s="13">
        <v>78</v>
      </c>
      <c r="E73" s="13">
        <v>77</v>
      </c>
      <c r="F73" s="31">
        <f t="shared" si="10"/>
        <v>155</v>
      </c>
      <c r="G73" s="57"/>
      <c r="H73" s="13"/>
      <c r="I73" s="13"/>
      <c r="J73" s="13"/>
      <c r="K73" s="13"/>
      <c r="L73" s="70"/>
    </row>
    <row r="74" spans="1:12" ht="14.25" customHeight="1">
      <c r="A74" s="14"/>
      <c r="B74" s="37" t="s">
        <v>153</v>
      </c>
      <c r="C74" s="13">
        <v>85</v>
      </c>
      <c r="D74" s="13">
        <v>75</v>
      </c>
      <c r="E74" s="13">
        <v>100</v>
      </c>
      <c r="F74" s="31">
        <f t="shared" si="10"/>
        <v>175</v>
      </c>
      <c r="G74" s="57"/>
      <c r="H74" s="13"/>
      <c r="I74" s="13"/>
      <c r="J74" s="13"/>
      <c r="K74" s="13"/>
      <c r="L74" s="70"/>
    </row>
    <row r="75" spans="1:12" ht="14.25" customHeight="1">
      <c r="A75" s="14"/>
      <c r="B75" s="37" t="s">
        <v>152</v>
      </c>
      <c r="C75" s="13">
        <v>358</v>
      </c>
      <c r="D75" s="13">
        <v>446</v>
      </c>
      <c r="E75" s="13">
        <v>461</v>
      </c>
      <c r="F75" s="31">
        <f t="shared" si="10"/>
        <v>907</v>
      </c>
      <c r="G75" s="57"/>
      <c r="H75" s="13"/>
      <c r="I75" s="13"/>
      <c r="J75" s="13"/>
      <c r="K75" s="13"/>
      <c r="L75" s="70"/>
    </row>
    <row r="76" spans="1:12" ht="14.25" customHeight="1">
      <c r="A76" s="14"/>
      <c r="B76" s="37" t="s">
        <v>151</v>
      </c>
      <c r="C76" s="13">
        <v>166</v>
      </c>
      <c r="D76" s="13">
        <v>210</v>
      </c>
      <c r="E76" s="13">
        <v>229</v>
      </c>
      <c r="F76" s="31">
        <f t="shared" si="10"/>
        <v>439</v>
      </c>
      <c r="G76" s="57"/>
      <c r="H76" s="13"/>
      <c r="I76" s="13"/>
      <c r="J76" s="13"/>
      <c r="K76" s="13"/>
      <c r="L76" s="70"/>
    </row>
    <row r="77" spans="1:12" ht="14.25" customHeight="1">
      <c r="A77" s="14"/>
      <c r="B77" s="37" t="s">
        <v>150</v>
      </c>
      <c r="C77" s="13">
        <v>63</v>
      </c>
      <c r="D77" s="13">
        <v>69</v>
      </c>
      <c r="E77" s="13">
        <v>75</v>
      </c>
      <c r="F77" s="31">
        <f t="shared" si="10"/>
        <v>144</v>
      </c>
      <c r="G77" s="57"/>
      <c r="H77" s="13"/>
      <c r="I77" s="13"/>
      <c r="J77" s="13"/>
      <c r="K77" s="13"/>
      <c r="L77" s="70"/>
    </row>
    <row r="78" spans="1:12" ht="14.25" customHeight="1">
      <c r="A78" s="14"/>
      <c r="B78" s="37" t="s">
        <v>149</v>
      </c>
      <c r="C78" s="13">
        <v>47</v>
      </c>
      <c r="D78" s="13">
        <v>57</v>
      </c>
      <c r="E78" s="13">
        <v>56</v>
      </c>
      <c r="F78" s="31">
        <f t="shared" si="10"/>
        <v>113</v>
      </c>
      <c r="G78" s="57"/>
      <c r="H78" s="13"/>
      <c r="I78" s="13"/>
      <c r="J78" s="13"/>
      <c r="K78" s="13"/>
      <c r="L78" s="70"/>
    </row>
    <row r="79" spans="1:12" ht="14.25" customHeight="1">
      <c r="A79" s="14"/>
      <c r="B79" s="37" t="s">
        <v>148</v>
      </c>
      <c r="C79" s="13">
        <v>134</v>
      </c>
      <c r="D79" s="13">
        <v>175</v>
      </c>
      <c r="E79" s="13">
        <v>178</v>
      </c>
      <c r="F79" s="31">
        <f t="shared" si="10"/>
        <v>353</v>
      </c>
      <c r="G79" s="57"/>
      <c r="H79" s="13"/>
      <c r="I79" s="13"/>
      <c r="J79" s="13"/>
      <c r="K79" s="13"/>
      <c r="L79" s="70"/>
    </row>
    <row r="80" spans="1:12" ht="14.25" customHeight="1">
      <c r="A80" s="14"/>
      <c r="B80" s="37" t="s">
        <v>147</v>
      </c>
      <c r="C80" s="13">
        <v>153</v>
      </c>
      <c r="D80" s="13">
        <v>183</v>
      </c>
      <c r="E80" s="13">
        <v>158</v>
      </c>
      <c r="F80" s="31">
        <f t="shared" si="10"/>
        <v>341</v>
      </c>
      <c r="G80" s="57"/>
      <c r="H80" s="13"/>
      <c r="I80" s="13"/>
      <c r="J80" s="13"/>
      <c r="K80" s="13"/>
      <c r="L80" s="70"/>
    </row>
    <row r="81" spans="1:12" ht="14.25" customHeight="1">
      <c r="A81" s="14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>
      <c r="A82" s="14"/>
      <c r="B82" s="26" t="s">
        <v>145</v>
      </c>
      <c r="C82" s="25">
        <f>SUM(C70:C81)</f>
        <v>1474</v>
      </c>
      <c r="D82" s="25">
        <f>SUM(D70:D81)</f>
        <v>1777</v>
      </c>
      <c r="E82" s="25">
        <f>SUM(E70:E81)</f>
        <v>1844</v>
      </c>
      <c r="F82" s="25">
        <f>SUM(F70:F81)</f>
        <v>3621</v>
      </c>
      <c r="G82" s="57"/>
      <c r="H82" s="13"/>
      <c r="I82" s="13"/>
      <c r="J82" s="13"/>
      <c r="K82" s="13"/>
      <c r="L82" s="70"/>
    </row>
    <row r="83" spans="1:12" ht="14.25" customHeight="1">
      <c r="A83" s="14" t="s">
        <v>139</v>
      </c>
      <c r="B83" s="37" t="s">
        <v>144</v>
      </c>
      <c r="C83" s="13">
        <v>342</v>
      </c>
      <c r="D83" s="13">
        <v>383</v>
      </c>
      <c r="E83" s="13">
        <v>439</v>
      </c>
      <c r="F83" s="31">
        <f t="shared" ref="F83:F92" si="11">SUM(D83:E83)</f>
        <v>822</v>
      </c>
      <c r="G83" s="57"/>
      <c r="H83" s="13"/>
      <c r="I83" s="13"/>
      <c r="J83" s="13"/>
      <c r="K83" s="13"/>
      <c r="L83" s="70"/>
    </row>
    <row r="84" spans="1:12" ht="14.25" customHeight="1">
      <c r="A84" s="14"/>
      <c r="B84" s="37" t="s">
        <v>143</v>
      </c>
      <c r="C84" s="13">
        <v>307</v>
      </c>
      <c r="D84" s="13">
        <v>354</v>
      </c>
      <c r="E84" s="13">
        <v>395</v>
      </c>
      <c r="F84" s="31">
        <f t="shared" si="11"/>
        <v>749</v>
      </c>
      <c r="G84" s="57"/>
      <c r="H84" s="13"/>
      <c r="I84" s="13"/>
      <c r="J84" s="13"/>
      <c r="K84" s="13"/>
      <c r="L84" s="70"/>
    </row>
    <row r="85" spans="1:12" ht="14.25" customHeight="1">
      <c r="A85" s="14"/>
      <c r="B85" s="37" t="s">
        <v>142</v>
      </c>
      <c r="C85" s="13">
        <v>119</v>
      </c>
      <c r="D85" s="13">
        <v>133</v>
      </c>
      <c r="E85" s="13">
        <v>134</v>
      </c>
      <c r="F85" s="31">
        <f t="shared" si="11"/>
        <v>267</v>
      </c>
      <c r="G85" s="57"/>
      <c r="H85" s="13"/>
      <c r="I85" s="13"/>
      <c r="J85" s="13"/>
      <c r="K85" s="13"/>
      <c r="L85" s="70"/>
    </row>
    <row r="86" spans="1:12" ht="14.25" customHeight="1">
      <c r="A86" s="14"/>
      <c r="B86" s="37" t="s">
        <v>141</v>
      </c>
      <c r="C86" s="13">
        <v>84</v>
      </c>
      <c r="D86" s="13">
        <v>117</v>
      </c>
      <c r="E86" s="13">
        <v>122</v>
      </c>
      <c r="F86" s="31">
        <f t="shared" si="11"/>
        <v>239</v>
      </c>
      <c r="G86" s="57"/>
      <c r="H86" s="13"/>
      <c r="I86" s="13"/>
      <c r="J86" s="13"/>
      <c r="K86" s="13"/>
      <c r="L86" s="70"/>
    </row>
    <row r="87" spans="1:12" ht="14.25" customHeight="1">
      <c r="A87" s="14"/>
      <c r="B87" s="37" t="s">
        <v>140</v>
      </c>
      <c r="C87" s="13">
        <v>48</v>
      </c>
      <c r="D87" s="13">
        <v>62</v>
      </c>
      <c r="E87" s="13">
        <v>55</v>
      </c>
      <c r="F87" s="31">
        <f t="shared" si="11"/>
        <v>117</v>
      </c>
      <c r="G87" s="57"/>
      <c r="H87" s="13"/>
      <c r="I87" s="13"/>
      <c r="J87" s="13"/>
      <c r="K87" s="13"/>
      <c r="L87" s="70"/>
    </row>
    <row r="88" spans="1:12" ht="14.25" customHeight="1">
      <c r="A88" s="14"/>
      <c r="B88" s="37" t="s">
        <v>139</v>
      </c>
      <c r="C88" s="13">
        <v>142</v>
      </c>
      <c r="D88" s="13">
        <v>196</v>
      </c>
      <c r="E88" s="13">
        <v>213</v>
      </c>
      <c r="F88" s="31">
        <f t="shared" si="11"/>
        <v>409</v>
      </c>
      <c r="G88" s="57"/>
      <c r="H88" s="13"/>
      <c r="I88" s="13"/>
      <c r="J88" s="13"/>
      <c r="K88" s="13"/>
      <c r="L88" s="70"/>
    </row>
    <row r="89" spans="1:12" ht="14.25" customHeight="1">
      <c r="A89" s="14"/>
      <c r="B89" s="37" t="s">
        <v>138</v>
      </c>
      <c r="C89" s="13">
        <v>112</v>
      </c>
      <c r="D89" s="13">
        <v>139</v>
      </c>
      <c r="E89" s="13">
        <v>152</v>
      </c>
      <c r="F89" s="31">
        <f t="shared" si="11"/>
        <v>291</v>
      </c>
      <c r="G89" s="57"/>
      <c r="H89" s="32"/>
      <c r="I89" s="13"/>
      <c r="J89" s="13"/>
      <c r="K89" s="13"/>
      <c r="L89" s="70"/>
    </row>
    <row r="90" spans="1:12" ht="14.25" customHeight="1">
      <c r="A90" s="14"/>
      <c r="B90" s="37" t="s">
        <v>137</v>
      </c>
      <c r="C90" s="13">
        <v>105</v>
      </c>
      <c r="D90" s="13">
        <v>161</v>
      </c>
      <c r="E90" s="13">
        <v>150</v>
      </c>
      <c r="F90" s="31">
        <f t="shared" si="11"/>
        <v>311</v>
      </c>
      <c r="G90" s="57"/>
      <c r="H90" s="13"/>
      <c r="I90" s="13"/>
      <c r="J90" s="13"/>
      <c r="K90" s="13"/>
      <c r="L90" s="70"/>
    </row>
    <row r="91" spans="1:12" ht="14.25" customHeight="1">
      <c r="A91" s="14"/>
      <c r="B91" s="37" t="s">
        <v>136</v>
      </c>
      <c r="C91" s="13">
        <v>48</v>
      </c>
      <c r="D91" s="13">
        <v>63</v>
      </c>
      <c r="E91" s="13">
        <v>78</v>
      </c>
      <c r="F91" s="31">
        <f t="shared" si="11"/>
        <v>141</v>
      </c>
      <c r="G91" s="57"/>
      <c r="H91" s="13"/>
      <c r="I91" s="13"/>
      <c r="J91" s="13"/>
      <c r="K91" s="13"/>
      <c r="L91" s="70"/>
    </row>
    <row r="92" spans="1:12" ht="14.25" customHeight="1">
      <c r="A92" s="14"/>
      <c r="B92" s="37" t="s">
        <v>135</v>
      </c>
      <c r="C92" s="13">
        <v>223</v>
      </c>
      <c r="D92" s="13">
        <v>291</v>
      </c>
      <c r="E92" s="13">
        <v>333</v>
      </c>
      <c r="F92" s="31">
        <f t="shared" si="11"/>
        <v>624</v>
      </c>
      <c r="G92" s="57"/>
      <c r="H92" s="13"/>
      <c r="I92" s="13"/>
      <c r="J92" s="13"/>
      <c r="K92" s="13"/>
      <c r="L92" s="70"/>
    </row>
    <row r="93" spans="1:12" ht="14.25" customHeight="1">
      <c r="A93" s="14"/>
      <c r="B93" s="26" t="s">
        <v>134</v>
      </c>
      <c r="C93" s="25">
        <f>SUM(C83:C92)</f>
        <v>1530</v>
      </c>
      <c r="D93" s="25">
        <f>SUM(D83:D92)</f>
        <v>1899</v>
      </c>
      <c r="E93" s="25">
        <f>SUM(E83:E92)</f>
        <v>2071</v>
      </c>
      <c r="F93" s="24">
        <f>SUM(F83:F92)</f>
        <v>3970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40</v>
      </c>
      <c r="E94" s="13">
        <v>44</v>
      </c>
      <c r="F94" s="31">
        <f t="shared" ref="F94:F109" si="12">SUM(D94:E94)</f>
        <v>84</v>
      </c>
      <c r="G94" s="57"/>
      <c r="H94" s="13"/>
      <c r="I94" s="13"/>
      <c r="J94" s="13"/>
      <c r="K94" s="13"/>
      <c r="L94" s="70"/>
    </row>
    <row r="95" spans="1:12" ht="14.25" customHeight="1">
      <c r="A95" s="14"/>
      <c r="B95" s="37" t="s">
        <v>131</v>
      </c>
      <c r="C95" s="13">
        <v>44</v>
      </c>
      <c r="D95" s="13">
        <v>55</v>
      </c>
      <c r="E95" s="13">
        <v>49</v>
      </c>
      <c r="F95" s="31">
        <f t="shared" si="12"/>
        <v>104</v>
      </c>
      <c r="G95" s="57"/>
      <c r="H95" s="13"/>
      <c r="I95" s="13"/>
      <c r="J95" s="13"/>
      <c r="K95" s="13"/>
      <c r="L95" s="70"/>
    </row>
    <row r="96" spans="1:12" ht="14.25" customHeight="1">
      <c r="A96" s="14"/>
      <c r="B96" s="37" t="s">
        <v>130</v>
      </c>
      <c r="C96" s="13">
        <v>23</v>
      </c>
      <c r="D96" s="13">
        <v>30</v>
      </c>
      <c r="E96" s="13">
        <v>37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>
      <c r="A97" s="14"/>
      <c r="B97" s="37" t="s">
        <v>129</v>
      </c>
      <c r="C97" s="13">
        <v>41</v>
      </c>
      <c r="D97" s="13">
        <v>45</v>
      </c>
      <c r="E97" s="13">
        <v>48</v>
      </c>
      <c r="F97" s="31">
        <f t="shared" si="12"/>
        <v>93</v>
      </c>
      <c r="G97" s="57"/>
      <c r="H97" s="13"/>
      <c r="I97" s="13"/>
      <c r="J97" s="13"/>
      <c r="K97" s="13"/>
      <c r="L97" s="70"/>
    </row>
    <row r="98" spans="1:12" ht="14.25" customHeight="1">
      <c r="A98" s="14"/>
      <c r="B98" s="37" t="s">
        <v>128</v>
      </c>
      <c r="C98" s="13">
        <v>116</v>
      </c>
      <c r="D98" s="13">
        <v>146</v>
      </c>
      <c r="E98" s="13">
        <v>157</v>
      </c>
      <c r="F98" s="31">
        <f t="shared" si="12"/>
        <v>303</v>
      </c>
      <c r="G98" s="57"/>
      <c r="H98" s="13"/>
      <c r="I98" s="13"/>
      <c r="J98" s="13"/>
      <c r="K98" s="13"/>
      <c r="L98" s="70"/>
    </row>
    <row r="99" spans="1:12" ht="14.25" customHeight="1">
      <c r="A99" s="14"/>
      <c r="B99" s="37" t="s">
        <v>127</v>
      </c>
      <c r="C99" s="13">
        <v>19</v>
      </c>
      <c r="D99" s="13">
        <v>25</v>
      </c>
      <c r="E99" s="13">
        <v>24</v>
      </c>
      <c r="F99" s="31">
        <f t="shared" si="12"/>
        <v>49</v>
      </c>
      <c r="G99" s="57"/>
      <c r="H99" s="13"/>
      <c r="I99" s="13"/>
      <c r="J99" s="13"/>
      <c r="K99" s="13"/>
      <c r="L99" s="70"/>
    </row>
    <row r="100" spans="1:12" ht="14.25" customHeight="1">
      <c r="A100" s="14"/>
      <c r="B100" s="37" t="s">
        <v>126</v>
      </c>
      <c r="C100" s="13">
        <v>48</v>
      </c>
      <c r="D100" s="13">
        <v>64</v>
      </c>
      <c r="E100" s="13">
        <v>63</v>
      </c>
      <c r="F100" s="31">
        <f t="shared" si="12"/>
        <v>127</v>
      </c>
      <c r="G100" s="57"/>
      <c r="H100" s="13"/>
      <c r="I100" s="13"/>
      <c r="J100" s="13"/>
      <c r="K100" s="13"/>
      <c r="L100" s="70"/>
    </row>
    <row r="101" spans="1:12" ht="14.25" customHeight="1">
      <c r="A101" s="14"/>
      <c r="B101" s="37" t="s">
        <v>125</v>
      </c>
      <c r="C101" s="13">
        <v>102</v>
      </c>
      <c r="D101" s="13">
        <v>117</v>
      </c>
      <c r="E101" s="13">
        <v>136</v>
      </c>
      <c r="F101" s="31">
        <f t="shared" si="12"/>
        <v>253</v>
      </c>
      <c r="G101" s="57"/>
      <c r="H101" s="13"/>
      <c r="I101" s="13"/>
      <c r="J101" s="13"/>
      <c r="K101" s="13"/>
      <c r="L101" s="70"/>
    </row>
    <row r="102" spans="1:12" ht="14.25" customHeight="1">
      <c r="A102" s="14"/>
      <c r="B102" s="37" t="s">
        <v>124</v>
      </c>
      <c r="C102" s="13">
        <v>145</v>
      </c>
      <c r="D102" s="13">
        <v>184</v>
      </c>
      <c r="E102" s="13">
        <v>193</v>
      </c>
      <c r="F102" s="31">
        <f t="shared" si="12"/>
        <v>377</v>
      </c>
      <c r="G102" s="57"/>
      <c r="H102" s="13"/>
      <c r="I102" s="13"/>
      <c r="J102" s="13"/>
      <c r="K102" s="13"/>
      <c r="L102" s="70"/>
    </row>
    <row r="103" spans="1:12" ht="14.25" customHeight="1">
      <c r="A103" s="14"/>
      <c r="B103" s="37" t="s">
        <v>123</v>
      </c>
      <c r="C103" s="13">
        <v>139</v>
      </c>
      <c r="D103" s="13">
        <v>199</v>
      </c>
      <c r="E103" s="13">
        <v>189</v>
      </c>
      <c r="F103" s="31">
        <f t="shared" si="12"/>
        <v>388</v>
      </c>
      <c r="G103" s="57"/>
      <c r="H103" s="13"/>
      <c r="I103" s="13"/>
      <c r="J103" s="13"/>
      <c r="K103" s="13"/>
      <c r="L103" s="70"/>
    </row>
    <row r="104" spans="1:12" ht="14.25" customHeight="1">
      <c r="A104" s="14"/>
      <c r="B104" s="37" t="s">
        <v>122</v>
      </c>
      <c r="C104" s="13">
        <v>68</v>
      </c>
      <c r="D104" s="13">
        <v>68</v>
      </c>
      <c r="E104" s="13">
        <v>68</v>
      </c>
      <c r="F104" s="31">
        <f t="shared" si="12"/>
        <v>136</v>
      </c>
      <c r="G104" s="57"/>
      <c r="H104" s="13"/>
      <c r="I104" s="13"/>
      <c r="J104" s="13"/>
      <c r="K104" s="13"/>
      <c r="L104" s="70"/>
    </row>
    <row r="105" spans="1:12" ht="14.25" customHeight="1">
      <c r="A105" s="14"/>
      <c r="B105" s="37" t="s">
        <v>121</v>
      </c>
      <c r="C105" s="13">
        <v>45</v>
      </c>
      <c r="D105" s="13">
        <v>63</v>
      </c>
      <c r="E105" s="13">
        <v>67</v>
      </c>
      <c r="F105" s="31">
        <f t="shared" si="12"/>
        <v>130</v>
      </c>
      <c r="G105" s="57"/>
      <c r="H105" s="13"/>
      <c r="I105" s="13"/>
      <c r="J105" s="13"/>
      <c r="K105" s="13"/>
      <c r="L105" s="70"/>
    </row>
    <row r="106" spans="1:12" ht="14.25" customHeight="1">
      <c r="A106" s="14"/>
      <c r="B106" s="37" t="s">
        <v>120</v>
      </c>
      <c r="C106" s="13">
        <v>30</v>
      </c>
      <c r="D106" s="13">
        <v>49</v>
      </c>
      <c r="E106" s="13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>
      <c r="A107" s="14"/>
      <c r="B107" s="37" t="s">
        <v>119</v>
      </c>
      <c r="C107" s="13">
        <v>87</v>
      </c>
      <c r="D107" s="13">
        <v>114</v>
      </c>
      <c r="E107" s="13">
        <v>120</v>
      </c>
      <c r="F107" s="31">
        <f t="shared" si="12"/>
        <v>234</v>
      </c>
      <c r="G107" s="57"/>
      <c r="H107" s="13"/>
      <c r="I107" s="13"/>
      <c r="J107" s="13"/>
      <c r="K107" s="13"/>
      <c r="L107" s="70"/>
    </row>
    <row r="108" spans="1:12" ht="14.25" customHeight="1">
      <c r="A108" s="14"/>
      <c r="B108" s="37" t="s">
        <v>118</v>
      </c>
      <c r="C108" s="13">
        <v>81</v>
      </c>
      <c r="D108" s="13">
        <v>94</v>
      </c>
      <c r="E108" s="13">
        <v>119</v>
      </c>
      <c r="F108" s="31">
        <f t="shared" si="12"/>
        <v>213</v>
      </c>
      <c r="G108" s="57"/>
      <c r="H108" s="13"/>
      <c r="I108" s="13"/>
      <c r="J108" s="13"/>
      <c r="K108" s="13"/>
      <c r="L108" s="70"/>
    </row>
    <row r="109" spans="1:12" ht="14.25" customHeight="1">
      <c r="A109" s="14"/>
      <c r="B109" s="37" t="s">
        <v>117</v>
      </c>
      <c r="C109" s="13">
        <v>77</v>
      </c>
      <c r="D109" s="13">
        <v>99</v>
      </c>
      <c r="E109" s="13">
        <v>99</v>
      </c>
      <c r="F109" s="31">
        <f t="shared" si="12"/>
        <v>198</v>
      </c>
      <c r="G109" s="57"/>
      <c r="H109" s="13"/>
      <c r="I109" s="13"/>
      <c r="J109" s="13"/>
      <c r="K109" s="13"/>
      <c r="L109" s="70"/>
    </row>
    <row r="110" spans="1:12" ht="14.25" customHeight="1">
      <c r="A110" s="14"/>
      <c r="B110" s="26" t="s">
        <v>116</v>
      </c>
      <c r="C110" s="25">
        <f>SUM(C94:C109)</f>
        <v>1098</v>
      </c>
      <c r="D110" s="25">
        <f>SUM(D94:D109)</f>
        <v>1392</v>
      </c>
      <c r="E110" s="25">
        <f>SUM(E94:E109)</f>
        <v>1469</v>
      </c>
      <c r="F110" s="24">
        <f>SUM(F94:F109)</f>
        <v>2861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52</v>
      </c>
      <c r="D111" s="13">
        <v>81</v>
      </c>
      <c r="E111" s="13">
        <v>76</v>
      </c>
      <c r="F111" s="31">
        <f>SUM(D111:E111)</f>
        <v>157</v>
      </c>
      <c r="G111" s="57"/>
      <c r="H111" s="13"/>
      <c r="I111" s="13"/>
      <c r="J111" s="13"/>
      <c r="K111" s="13"/>
      <c r="L111" s="70"/>
    </row>
    <row r="112" spans="1:12" ht="14.25" customHeight="1">
      <c r="A112" s="14"/>
      <c r="B112" s="37" t="s">
        <v>113</v>
      </c>
      <c r="C112" s="13">
        <v>72</v>
      </c>
      <c r="D112" s="13">
        <v>97</v>
      </c>
      <c r="E112" s="13">
        <v>88</v>
      </c>
      <c r="F112" s="31">
        <f>SUM(D112:E112)</f>
        <v>185</v>
      </c>
      <c r="G112" s="57"/>
      <c r="H112" s="13"/>
      <c r="I112" s="13"/>
      <c r="J112" s="13"/>
      <c r="K112" s="13"/>
      <c r="L112" s="70"/>
    </row>
    <row r="113" spans="1:12" ht="14.25" customHeight="1">
      <c r="A113" s="14"/>
      <c r="B113" s="37" t="s">
        <v>112</v>
      </c>
      <c r="C113" s="13">
        <v>41</v>
      </c>
      <c r="D113" s="13">
        <v>64</v>
      </c>
      <c r="E113" s="13">
        <v>63</v>
      </c>
      <c r="F113" s="31">
        <f>SUM(D113:E113)</f>
        <v>127</v>
      </c>
      <c r="G113" s="57"/>
      <c r="H113" s="13"/>
      <c r="I113" s="13"/>
      <c r="J113" s="13"/>
      <c r="K113" s="13"/>
      <c r="L113" s="70"/>
    </row>
    <row r="114" spans="1:12" ht="14.25" customHeight="1">
      <c r="A114" s="14"/>
      <c r="B114" s="26" t="s">
        <v>111</v>
      </c>
      <c r="C114" s="25">
        <f>SUM(C111:C113)</f>
        <v>165</v>
      </c>
      <c r="D114" s="25">
        <f>SUM(D111:D113)</f>
        <v>242</v>
      </c>
      <c r="E114" s="25">
        <f>SUM(E111:E113)</f>
        <v>227</v>
      </c>
      <c r="F114" s="24">
        <f>SUM(F111:F113)</f>
        <v>469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185</v>
      </c>
      <c r="J116" s="64">
        <v>248</v>
      </c>
      <c r="K116" s="64">
        <v>249</v>
      </c>
      <c r="L116" s="63">
        <f t="shared" ref="L116:L124" si="13">SUM(J116:K116)</f>
        <v>497</v>
      </c>
    </row>
    <row r="117" spans="1:12" ht="14.25" customHeight="1">
      <c r="A117" s="14" t="s">
        <v>107</v>
      </c>
      <c r="B117" s="37" t="s">
        <v>106</v>
      </c>
      <c r="C117" s="13">
        <v>176</v>
      </c>
      <c r="D117" s="13">
        <v>171</v>
      </c>
      <c r="E117" s="13">
        <v>199</v>
      </c>
      <c r="F117" s="31">
        <f t="shared" ref="F117:F138" si="14">SUM(D117:E117)</f>
        <v>370</v>
      </c>
      <c r="G117" s="57"/>
      <c r="H117" s="37" t="s">
        <v>105</v>
      </c>
      <c r="I117" s="13">
        <v>140</v>
      </c>
      <c r="J117" s="13">
        <v>172</v>
      </c>
      <c r="K117" s="13">
        <v>184</v>
      </c>
      <c r="L117" s="61">
        <f t="shared" si="13"/>
        <v>356</v>
      </c>
    </row>
    <row r="118" spans="1:12" ht="14.25" customHeight="1">
      <c r="A118" s="14"/>
      <c r="B118" s="37" t="s">
        <v>104</v>
      </c>
      <c r="C118" s="13">
        <v>292</v>
      </c>
      <c r="D118" s="13">
        <v>281</v>
      </c>
      <c r="E118" s="13">
        <v>253</v>
      </c>
      <c r="F118" s="31">
        <f t="shared" si="14"/>
        <v>534</v>
      </c>
      <c r="G118" s="57"/>
      <c r="H118" s="37" t="s">
        <v>103</v>
      </c>
      <c r="I118" s="13">
        <v>135</v>
      </c>
      <c r="J118" s="13">
        <v>198</v>
      </c>
      <c r="K118" s="13">
        <v>219</v>
      </c>
      <c r="L118" s="61">
        <f t="shared" si="13"/>
        <v>417</v>
      </c>
    </row>
    <row r="119" spans="1:12" ht="14.25" customHeight="1">
      <c r="A119" s="14"/>
      <c r="B119" s="37" t="s">
        <v>102</v>
      </c>
      <c r="C119" s="13">
        <v>108</v>
      </c>
      <c r="D119" s="13">
        <v>105</v>
      </c>
      <c r="E119" s="13">
        <v>104</v>
      </c>
      <c r="F119" s="31">
        <f t="shared" si="14"/>
        <v>209</v>
      </c>
      <c r="G119" s="57"/>
      <c r="H119" s="37" t="s">
        <v>101</v>
      </c>
      <c r="I119" s="13">
        <v>50</v>
      </c>
      <c r="J119" s="13">
        <v>50</v>
      </c>
      <c r="K119" s="13">
        <v>64</v>
      </c>
      <c r="L119" s="61">
        <f t="shared" si="13"/>
        <v>114</v>
      </c>
    </row>
    <row r="120" spans="1:12" ht="14.25" customHeight="1">
      <c r="A120" s="14"/>
      <c r="B120" s="37" t="s">
        <v>100</v>
      </c>
      <c r="C120" s="13">
        <v>108</v>
      </c>
      <c r="D120" s="13">
        <v>95</v>
      </c>
      <c r="E120" s="13">
        <v>126</v>
      </c>
      <c r="F120" s="31">
        <f t="shared" si="14"/>
        <v>221</v>
      </c>
      <c r="G120" s="57"/>
      <c r="H120" s="37" t="s">
        <v>99</v>
      </c>
      <c r="I120" s="13">
        <v>140</v>
      </c>
      <c r="J120" s="13">
        <v>156</v>
      </c>
      <c r="K120" s="13">
        <v>175</v>
      </c>
      <c r="L120" s="61">
        <f t="shared" si="13"/>
        <v>331</v>
      </c>
    </row>
    <row r="121" spans="1:12" ht="14.25" customHeight="1">
      <c r="A121" s="14"/>
      <c r="B121" s="37" t="s">
        <v>98</v>
      </c>
      <c r="C121" s="13">
        <v>67</v>
      </c>
      <c r="D121" s="13">
        <v>63</v>
      </c>
      <c r="E121" s="13">
        <v>67</v>
      </c>
      <c r="F121" s="31">
        <f t="shared" si="14"/>
        <v>130</v>
      </c>
      <c r="G121" s="57"/>
      <c r="H121" s="37" t="s">
        <v>97</v>
      </c>
      <c r="I121" s="13">
        <v>140</v>
      </c>
      <c r="J121" s="13">
        <v>173</v>
      </c>
      <c r="K121" s="62">
        <v>168</v>
      </c>
      <c r="L121" s="61">
        <f t="shared" si="13"/>
        <v>341</v>
      </c>
    </row>
    <row r="122" spans="1:12" ht="14.25" customHeight="1">
      <c r="A122" s="14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4"/>
        <v>58</v>
      </c>
      <c r="G122" s="57"/>
      <c r="H122" s="37" t="s">
        <v>95</v>
      </c>
      <c r="I122" s="13">
        <v>184</v>
      </c>
      <c r="J122" s="13">
        <v>210</v>
      </c>
      <c r="K122" s="13">
        <v>221</v>
      </c>
      <c r="L122" s="61">
        <f t="shared" si="13"/>
        <v>431</v>
      </c>
    </row>
    <row r="123" spans="1:12" ht="14.25" customHeight="1">
      <c r="A123" s="14"/>
      <c r="B123" s="37" t="s">
        <v>94</v>
      </c>
      <c r="C123" s="13">
        <v>64</v>
      </c>
      <c r="D123" s="13">
        <v>66</v>
      </c>
      <c r="E123" s="13">
        <v>73</v>
      </c>
      <c r="F123" s="31">
        <f t="shared" si="14"/>
        <v>139</v>
      </c>
      <c r="G123" s="57"/>
      <c r="H123" s="37" t="s">
        <v>93</v>
      </c>
      <c r="I123" s="13">
        <v>46</v>
      </c>
      <c r="J123" s="13">
        <v>56</v>
      </c>
      <c r="K123" s="13">
        <v>58</v>
      </c>
      <c r="L123" s="61">
        <f t="shared" si="13"/>
        <v>114</v>
      </c>
    </row>
    <row r="124" spans="1:12" ht="14.25" customHeight="1">
      <c r="A124" s="14"/>
      <c r="B124" s="37" t="s">
        <v>92</v>
      </c>
      <c r="C124" s="13">
        <v>145</v>
      </c>
      <c r="D124" s="13">
        <v>145</v>
      </c>
      <c r="E124" s="13">
        <v>166</v>
      </c>
      <c r="F124" s="31">
        <f t="shared" si="14"/>
        <v>311</v>
      </c>
      <c r="G124" s="57"/>
      <c r="H124" s="37" t="s">
        <v>91</v>
      </c>
      <c r="I124" s="13">
        <v>221</v>
      </c>
      <c r="J124" s="13">
        <v>237</v>
      </c>
      <c r="K124" s="13">
        <v>270</v>
      </c>
      <c r="L124" s="61">
        <f t="shared" si="13"/>
        <v>507</v>
      </c>
    </row>
    <row r="125" spans="1:12" ht="14.25" customHeight="1">
      <c r="A125" s="14"/>
      <c r="B125" s="37" t="s">
        <v>90</v>
      </c>
      <c r="C125" s="13">
        <v>50</v>
      </c>
      <c r="D125" s="13">
        <v>34</v>
      </c>
      <c r="E125" s="13">
        <v>56</v>
      </c>
      <c r="F125" s="31">
        <f t="shared" si="14"/>
        <v>90</v>
      </c>
      <c r="G125" s="57"/>
      <c r="H125" s="26" t="s">
        <v>89</v>
      </c>
      <c r="I125" s="25">
        <f>SUM(I116:I124)</f>
        <v>1241</v>
      </c>
      <c r="J125" s="25">
        <f>SUM(J116:J124)</f>
        <v>1500</v>
      </c>
      <c r="K125" s="25">
        <f>SUM(K116:K124)</f>
        <v>1608</v>
      </c>
      <c r="L125" s="60">
        <f>SUM(L116:L124)</f>
        <v>3108</v>
      </c>
    </row>
    <row r="126" spans="1:12" ht="14.25" customHeight="1">
      <c r="A126" s="14"/>
      <c r="B126" s="37" t="s">
        <v>88</v>
      </c>
      <c r="C126" s="13">
        <v>69</v>
      </c>
      <c r="D126" s="13">
        <v>64</v>
      </c>
      <c r="E126" s="13">
        <v>76</v>
      </c>
      <c r="F126" s="31">
        <f t="shared" si="14"/>
        <v>140</v>
      </c>
      <c r="G126" s="57" t="s">
        <v>87</v>
      </c>
      <c r="H126" s="37" t="s">
        <v>86</v>
      </c>
      <c r="I126" s="13">
        <v>34</v>
      </c>
      <c r="J126" s="13">
        <v>52</v>
      </c>
      <c r="K126" s="13">
        <v>37</v>
      </c>
      <c r="L126" s="58">
        <f t="shared" ref="L126:L139" si="15">SUM(J126:K126)</f>
        <v>89</v>
      </c>
    </row>
    <row r="127" spans="1:12" ht="14.25" customHeight="1">
      <c r="A127" s="14"/>
      <c r="B127" s="37" t="s">
        <v>85</v>
      </c>
      <c r="C127" s="13">
        <v>39</v>
      </c>
      <c r="D127" s="13">
        <v>45</v>
      </c>
      <c r="E127" s="13">
        <v>38</v>
      </c>
      <c r="F127" s="31">
        <f t="shared" si="14"/>
        <v>83</v>
      </c>
      <c r="G127" s="57"/>
      <c r="H127" s="59" t="s">
        <v>84</v>
      </c>
      <c r="I127" s="13">
        <v>12</v>
      </c>
      <c r="J127" s="13">
        <v>8</v>
      </c>
      <c r="K127" s="13">
        <v>12</v>
      </c>
      <c r="L127" s="58">
        <f t="shared" si="15"/>
        <v>20</v>
      </c>
    </row>
    <row r="128" spans="1:12" ht="14.25" customHeight="1">
      <c r="A128" s="14"/>
      <c r="B128" s="37" t="s">
        <v>83</v>
      </c>
      <c r="C128" s="13">
        <v>68</v>
      </c>
      <c r="D128" s="13">
        <v>60</v>
      </c>
      <c r="E128" s="13">
        <v>74</v>
      </c>
      <c r="F128" s="31">
        <f t="shared" si="14"/>
        <v>134</v>
      </c>
      <c r="G128" s="57"/>
      <c r="H128" s="59" t="s">
        <v>82</v>
      </c>
      <c r="I128" s="13">
        <v>42</v>
      </c>
      <c r="J128" s="13">
        <v>56</v>
      </c>
      <c r="K128" s="13">
        <v>71</v>
      </c>
      <c r="L128" s="58">
        <f t="shared" si="15"/>
        <v>127</v>
      </c>
    </row>
    <row r="129" spans="1:12" ht="14.25" customHeight="1">
      <c r="A129" s="14"/>
      <c r="B129" s="37" t="s">
        <v>81</v>
      </c>
      <c r="C129" s="13">
        <v>74</v>
      </c>
      <c r="D129" s="13">
        <v>67</v>
      </c>
      <c r="E129" s="13">
        <v>84</v>
      </c>
      <c r="F129" s="31">
        <f t="shared" si="14"/>
        <v>151</v>
      </c>
      <c r="G129" s="57"/>
      <c r="H129" s="59" t="s">
        <v>80</v>
      </c>
      <c r="I129" s="13">
        <v>20</v>
      </c>
      <c r="J129" s="13">
        <v>20</v>
      </c>
      <c r="K129" s="13">
        <v>17</v>
      </c>
      <c r="L129" s="58">
        <f t="shared" si="15"/>
        <v>37</v>
      </c>
    </row>
    <row r="130" spans="1:12" ht="14.25" customHeight="1">
      <c r="A130" s="14"/>
      <c r="B130" s="37" t="s">
        <v>79</v>
      </c>
      <c r="C130" s="13">
        <v>68</v>
      </c>
      <c r="D130" s="13">
        <v>60</v>
      </c>
      <c r="E130" s="13">
        <v>69</v>
      </c>
      <c r="F130" s="31">
        <f t="shared" si="14"/>
        <v>129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>
      <c r="A131" s="14"/>
      <c r="B131" s="37" t="s">
        <v>77</v>
      </c>
      <c r="C131" s="13">
        <v>113</v>
      </c>
      <c r="D131" s="13">
        <v>113</v>
      </c>
      <c r="E131" s="13">
        <v>110</v>
      </c>
      <c r="F131" s="31">
        <f t="shared" si="14"/>
        <v>223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5"/>
        <v>26</v>
      </c>
    </row>
    <row r="132" spans="1:12" ht="14.25" customHeight="1">
      <c r="A132" s="14"/>
      <c r="B132" s="37" t="s">
        <v>75</v>
      </c>
      <c r="C132" s="13">
        <v>155</v>
      </c>
      <c r="D132" s="13">
        <v>150</v>
      </c>
      <c r="E132" s="13">
        <v>162</v>
      </c>
      <c r="F132" s="31">
        <f t="shared" si="14"/>
        <v>312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5"/>
        <v>44</v>
      </c>
    </row>
    <row r="133" spans="1:12" ht="14.25" customHeight="1">
      <c r="A133" s="14"/>
      <c r="B133" s="37" t="s">
        <v>73</v>
      </c>
      <c r="C133" s="13">
        <v>131</v>
      </c>
      <c r="D133" s="13">
        <v>124</v>
      </c>
      <c r="E133" s="13">
        <v>136</v>
      </c>
      <c r="F133" s="31">
        <f t="shared" si="14"/>
        <v>260</v>
      </c>
      <c r="G133" s="57"/>
      <c r="H133" s="59" t="s">
        <v>72</v>
      </c>
      <c r="I133" s="13">
        <v>18</v>
      </c>
      <c r="J133" s="13">
        <v>14</v>
      </c>
      <c r="K133" s="13">
        <v>15</v>
      </c>
      <c r="L133" s="58">
        <f t="shared" si="15"/>
        <v>29</v>
      </c>
    </row>
    <row r="134" spans="1:12" ht="14.25" customHeight="1">
      <c r="A134" s="14"/>
      <c r="B134" s="37" t="s">
        <v>71</v>
      </c>
      <c r="C134" s="13">
        <v>111</v>
      </c>
      <c r="D134" s="13">
        <v>113</v>
      </c>
      <c r="E134" s="13">
        <v>132</v>
      </c>
      <c r="F134" s="31">
        <f t="shared" si="14"/>
        <v>245</v>
      </c>
      <c r="G134" s="57"/>
      <c r="H134" s="59" t="s">
        <v>70</v>
      </c>
      <c r="I134" s="13">
        <v>20</v>
      </c>
      <c r="J134" s="13">
        <v>20</v>
      </c>
      <c r="K134" s="13">
        <v>24</v>
      </c>
      <c r="L134" s="58">
        <f t="shared" si="15"/>
        <v>44</v>
      </c>
    </row>
    <row r="135" spans="1:12" ht="14.25" customHeight="1">
      <c r="A135" s="14"/>
      <c r="B135" s="37" t="s">
        <v>69</v>
      </c>
      <c r="C135" s="13">
        <v>196</v>
      </c>
      <c r="D135" s="13">
        <v>211</v>
      </c>
      <c r="E135" s="13">
        <v>220</v>
      </c>
      <c r="F135" s="31">
        <f t="shared" si="14"/>
        <v>431</v>
      </c>
      <c r="G135" s="57"/>
      <c r="H135" s="59" t="s">
        <v>68</v>
      </c>
      <c r="I135" s="13">
        <v>24</v>
      </c>
      <c r="J135" s="13">
        <v>22</v>
      </c>
      <c r="K135" s="13">
        <v>25</v>
      </c>
      <c r="L135" s="58">
        <f t="shared" si="15"/>
        <v>47</v>
      </c>
    </row>
    <row r="136" spans="1:12" ht="14.25" customHeight="1">
      <c r="A136" s="14"/>
      <c r="B136" s="37" t="s">
        <v>67</v>
      </c>
      <c r="C136" s="13">
        <v>39</v>
      </c>
      <c r="D136" s="13">
        <v>45</v>
      </c>
      <c r="E136" s="13">
        <v>42</v>
      </c>
      <c r="F136" s="31">
        <f t="shared" si="14"/>
        <v>87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5"/>
        <v>20</v>
      </c>
    </row>
    <row r="137" spans="1:12" ht="14.25" customHeight="1">
      <c r="A137" s="14"/>
      <c r="B137" s="37" t="s">
        <v>65</v>
      </c>
      <c r="C137" s="13">
        <v>210</v>
      </c>
      <c r="D137" s="13">
        <v>169</v>
      </c>
      <c r="E137" s="13">
        <v>185</v>
      </c>
      <c r="F137" s="31">
        <f t="shared" si="14"/>
        <v>354</v>
      </c>
      <c r="G137" s="57"/>
      <c r="H137" s="59" t="s">
        <v>64</v>
      </c>
      <c r="I137" s="13">
        <v>25</v>
      </c>
      <c r="J137" s="13">
        <v>25</v>
      </c>
      <c r="K137" s="13">
        <v>27</v>
      </c>
      <c r="L137" s="58">
        <f t="shared" si="15"/>
        <v>52</v>
      </c>
    </row>
    <row r="138" spans="1:12" ht="14.25" customHeight="1">
      <c r="A138" s="14"/>
      <c r="B138" s="32" t="s">
        <v>63</v>
      </c>
      <c r="C138" s="13">
        <v>124</v>
      </c>
      <c r="D138" s="13">
        <v>180</v>
      </c>
      <c r="E138" s="13">
        <v>182</v>
      </c>
      <c r="F138" s="31">
        <f t="shared" si="14"/>
        <v>362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5"/>
        <v>40</v>
      </c>
    </row>
    <row r="139" spans="1:12" ht="14.25" customHeight="1">
      <c r="A139" s="14"/>
      <c r="B139" s="26" t="s">
        <v>61</v>
      </c>
      <c r="C139" s="25">
        <f>SUM(C117:C138)</f>
        <v>2433</v>
      </c>
      <c r="D139" s="25">
        <f>SUM(D117:D138)</f>
        <v>2385</v>
      </c>
      <c r="E139" s="25">
        <f>SUM(E117:E138)</f>
        <v>2588</v>
      </c>
      <c r="F139" s="24">
        <f>SUM(F117:F138)</f>
        <v>4973</v>
      </c>
      <c r="G139" s="57"/>
      <c r="H139" s="59" t="s">
        <v>60</v>
      </c>
      <c r="I139" s="13">
        <v>11</v>
      </c>
      <c r="J139" s="13">
        <v>12</v>
      </c>
      <c r="K139" s="13">
        <v>10</v>
      </c>
      <c r="L139" s="58">
        <f t="shared" si="15"/>
        <v>22</v>
      </c>
    </row>
    <row r="140" spans="1:12" ht="14.25" customHeight="1">
      <c r="A140" s="14" t="s">
        <v>59</v>
      </c>
      <c r="B140" s="37" t="s">
        <v>58</v>
      </c>
      <c r="C140" s="13">
        <v>137</v>
      </c>
      <c r="D140" s="13">
        <v>162</v>
      </c>
      <c r="E140" s="13">
        <v>184</v>
      </c>
      <c r="F140" s="31">
        <f t="shared" ref="F140:F156" si="16">SUM(D140:E140)</f>
        <v>346</v>
      </c>
      <c r="G140" s="57"/>
      <c r="H140" s="26" t="s">
        <v>57</v>
      </c>
      <c r="I140" s="25">
        <f>SUM(I126:I139)</f>
        <v>270</v>
      </c>
      <c r="J140" s="25">
        <f>SUM(J126:J139)</f>
        <v>300</v>
      </c>
      <c r="K140" s="25">
        <f>SUM(K126:K139)</f>
        <v>308</v>
      </c>
      <c r="L140" s="60">
        <f>SUM(L126:L139)</f>
        <v>608</v>
      </c>
    </row>
    <row r="141" spans="1:12" ht="14.25" customHeight="1">
      <c r="A141" s="14"/>
      <c r="B141" s="37" t="s">
        <v>56</v>
      </c>
      <c r="C141" s="13">
        <v>165</v>
      </c>
      <c r="D141" s="13">
        <v>207</v>
      </c>
      <c r="E141" s="13">
        <v>211</v>
      </c>
      <c r="F141" s="31">
        <f t="shared" si="16"/>
        <v>418</v>
      </c>
      <c r="G141" s="57" t="s">
        <v>55</v>
      </c>
      <c r="H141" s="59" t="s">
        <v>54</v>
      </c>
      <c r="I141" s="13">
        <v>53</v>
      </c>
      <c r="J141" s="13">
        <v>60</v>
      </c>
      <c r="K141" s="13">
        <v>62</v>
      </c>
      <c r="L141" s="58">
        <f>SUM(J141:K141)</f>
        <v>122</v>
      </c>
    </row>
    <row r="142" spans="1:12" ht="14.25" customHeight="1">
      <c r="A142" s="14"/>
      <c r="B142" s="37" t="s">
        <v>53</v>
      </c>
      <c r="C142" s="13">
        <v>158</v>
      </c>
      <c r="D142" s="13">
        <v>181</v>
      </c>
      <c r="E142" s="13">
        <v>193</v>
      </c>
      <c r="F142" s="31">
        <f t="shared" si="16"/>
        <v>374</v>
      </c>
      <c r="G142" s="57"/>
      <c r="H142" s="59" t="s">
        <v>52</v>
      </c>
      <c r="I142" s="13">
        <v>49</v>
      </c>
      <c r="J142" s="13">
        <v>54</v>
      </c>
      <c r="K142" s="13">
        <v>43</v>
      </c>
      <c r="L142" s="58">
        <f>SUM(J142:K142)</f>
        <v>97</v>
      </c>
    </row>
    <row r="143" spans="1:12" ht="14.25" customHeight="1">
      <c r="A143" s="14"/>
      <c r="B143" s="37" t="s">
        <v>51</v>
      </c>
      <c r="C143" s="13">
        <v>67</v>
      </c>
      <c r="D143" s="13">
        <v>71</v>
      </c>
      <c r="E143" s="13">
        <v>96</v>
      </c>
      <c r="F143" s="31">
        <f t="shared" si="16"/>
        <v>167</v>
      </c>
      <c r="G143" s="57"/>
      <c r="H143" s="59" t="s">
        <v>50</v>
      </c>
      <c r="I143" s="13">
        <v>52</v>
      </c>
      <c r="J143" s="13">
        <v>51</v>
      </c>
      <c r="K143" s="13">
        <v>49</v>
      </c>
      <c r="L143" s="58">
        <f>SUM(J143:K143)</f>
        <v>100</v>
      </c>
    </row>
    <row r="144" spans="1:12" ht="14.25" customHeight="1">
      <c r="A144" s="14"/>
      <c r="B144" s="37" t="s">
        <v>49</v>
      </c>
      <c r="C144" s="13">
        <v>30</v>
      </c>
      <c r="D144" s="13">
        <v>35</v>
      </c>
      <c r="E144" s="13">
        <v>32</v>
      </c>
      <c r="F144" s="31">
        <f t="shared" si="16"/>
        <v>67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2" ht="14.25" customHeight="1">
      <c r="A145" s="14"/>
      <c r="B145" s="37" t="s">
        <v>47</v>
      </c>
      <c r="C145" s="13">
        <v>133</v>
      </c>
      <c r="D145" s="13">
        <v>168</v>
      </c>
      <c r="E145" s="13">
        <v>189</v>
      </c>
      <c r="F145" s="31">
        <f t="shared" si="16"/>
        <v>357</v>
      </c>
      <c r="G145" s="57"/>
      <c r="H145" s="59" t="s">
        <v>46</v>
      </c>
      <c r="I145" s="13">
        <v>29</v>
      </c>
      <c r="J145" s="13">
        <v>36</v>
      </c>
      <c r="K145" s="13">
        <v>34</v>
      </c>
      <c r="L145" s="58">
        <f>SUM(J145:K145)</f>
        <v>70</v>
      </c>
    </row>
    <row r="146" spans="1:12" ht="14.25" customHeight="1">
      <c r="A146" s="14"/>
      <c r="B146" s="37" t="s">
        <v>45</v>
      </c>
      <c r="C146" s="13">
        <v>32</v>
      </c>
      <c r="D146" s="13">
        <v>43</v>
      </c>
      <c r="E146" s="13">
        <v>42</v>
      </c>
      <c r="F146" s="31">
        <f t="shared" si="16"/>
        <v>85</v>
      </c>
      <c r="G146" s="57"/>
      <c r="H146" s="26" t="s">
        <v>44</v>
      </c>
      <c r="I146" s="25">
        <f>SUM(I141:I145)</f>
        <v>217</v>
      </c>
      <c r="J146" s="25">
        <f>SUM(J141:J145)</f>
        <v>234</v>
      </c>
      <c r="K146" s="25">
        <f>SUM(K141:K145)</f>
        <v>224</v>
      </c>
      <c r="L146" s="56">
        <f>SUM(L141:L145)</f>
        <v>458</v>
      </c>
    </row>
    <row r="147" spans="1:12" ht="14.25" customHeight="1">
      <c r="A147" s="14"/>
      <c r="B147" s="37" t="s">
        <v>43</v>
      </c>
      <c r="C147" s="13">
        <v>39</v>
      </c>
      <c r="D147" s="13">
        <v>49</v>
      </c>
      <c r="E147" s="13">
        <v>59</v>
      </c>
      <c r="F147" s="31">
        <f t="shared" si="16"/>
        <v>108</v>
      </c>
      <c r="G147" s="129" t="s">
        <v>42</v>
      </c>
      <c r="H147" s="130"/>
      <c r="I147" s="55">
        <f>SUM(C139+C157+C164+C167+I125+I140+I146)</f>
        <v>6979</v>
      </c>
      <c r="J147" s="55">
        <f>SUM(D139+D157+D164+D167+J125+J140+J146)</f>
        <v>7857</v>
      </c>
      <c r="K147" s="55">
        <f>SUM(E139+E157+E164+E167+K125+K140+K146)</f>
        <v>8436</v>
      </c>
      <c r="L147" s="54">
        <f>SUM(F139+F157+F164+F167+L125+L140+L146)</f>
        <v>16293</v>
      </c>
    </row>
    <row r="148" spans="1:12" ht="14.25" customHeight="1">
      <c r="A148" s="14"/>
      <c r="B148" s="37" t="s">
        <v>41</v>
      </c>
      <c r="C148" s="13">
        <v>101</v>
      </c>
      <c r="D148" s="13">
        <v>129</v>
      </c>
      <c r="E148" s="13">
        <v>155</v>
      </c>
      <c r="F148" s="31">
        <f t="shared" si="16"/>
        <v>284</v>
      </c>
      <c r="G148" s="53"/>
      <c r="H148" s="32"/>
      <c r="I148" s="13"/>
      <c r="J148" s="13"/>
      <c r="K148" s="13"/>
      <c r="L148" s="52"/>
    </row>
    <row r="149" spans="1:12" ht="14.25" customHeight="1">
      <c r="A149" s="14"/>
      <c r="B149" s="37" t="s">
        <v>40</v>
      </c>
      <c r="C149" s="13">
        <v>64</v>
      </c>
      <c r="D149" s="13">
        <v>84</v>
      </c>
      <c r="E149" s="13">
        <v>98</v>
      </c>
      <c r="F149" s="31">
        <f t="shared" si="16"/>
        <v>182</v>
      </c>
      <c r="G149" s="146" t="s">
        <v>39</v>
      </c>
      <c r="H149" s="147"/>
      <c r="I149" s="150">
        <f>SUM(C30+I39+I67+I147)</f>
        <v>19346</v>
      </c>
      <c r="J149" s="150">
        <f>SUM(D30+J39+J67+J147)</f>
        <v>23037</v>
      </c>
      <c r="K149" s="150">
        <f>SUM(E30+K39+K67+K147)</f>
        <v>24653</v>
      </c>
      <c r="L149" s="152">
        <f>SUM(J149:K149)</f>
        <v>47690</v>
      </c>
    </row>
    <row r="150" spans="1:12" ht="14.25" customHeight="1">
      <c r="A150" s="14"/>
      <c r="B150" s="37" t="s">
        <v>38</v>
      </c>
      <c r="C150" s="13">
        <v>147</v>
      </c>
      <c r="D150" s="13">
        <v>171</v>
      </c>
      <c r="E150" s="13">
        <v>179</v>
      </c>
      <c r="F150" s="31">
        <f t="shared" si="16"/>
        <v>350</v>
      </c>
      <c r="G150" s="148"/>
      <c r="H150" s="149"/>
      <c r="I150" s="151"/>
      <c r="J150" s="151"/>
      <c r="K150" s="151"/>
      <c r="L150" s="153"/>
    </row>
    <row r="151" spans="1:12" ht="14.25" customHeight="1">
      <c r="A151" s="14"/>
      <c r="B151" s="37" t="s">
        <v>37</v>
      </c>
      <c r="C151" s="13">
        <v>31</v>
      </c>
      <c r="D151" s="13">
        <v>35</v>
      </c>
      <c r="E151" s="13">
        <v>39</v>
      </c>
      <c r="F151" s="31">
        <f t="shared" si="16"/>
        <v>74</v>
      </c>
      <c r="G151" s="154" t="s">
        <v>36</v>
      </c>
      <c r="H151" s="155"/>
      <c r="I151" s="156">
        <f>I149-'H30.5月末 '!I149</f>
        <v>34</v>
      </c>
      <c r="J151" s="156">
        <f>J149-'H30.5月末 '!J149</f>
        <v>7</v>
      </c>
      <c r="K151" s="156">
        <f>K149-'H30.5月末 '!K149</f>
        <v>-3</v>
      </c>
      <c r="L151" s="156">
        <f>L149-'H30.5月末 '!L149</f>
        <v>4</v>
      </c>
    </row>
    <row r="152" spans="1:12" ht="14.25" customHeight="1">
      <c r="A152" s="14"/>
      <c r="B152" s="37" t="s">
        <v>35</v>
      </c>
      <c r="C152" s="13">
        <v>23</v>
      </c>
      <c r="D152" s="13">
        <v>25</v>
      </c>
      <c r="E152" s="13">
        <v>27</v>
      </c>
      <c r="F152" s="31">
        <f t="shared" si="16"/>
        <v>52</v>
      </c>
      <c r="G152" s="148"/>
      <c r="H152" s="149"/>
      <c r="I152" s="157"/>
      <c r="J152" s="157"/>
      <c r="K152" s="157"/>
      <c r="L152" s="157"/>
    </row>
    <row r="153" spans="1:12" ht="14.25" customHeight="1">
      <c r="A153" s="14"/>
      <c r="B153" s="37" t="s">
        <v>34</v>
      </c>
      <c r="C153" s="13">
        <v>65</v>
      </c>
      <c r="D153" s="13">
        <v>95</v>
      </c>
      <c r="E153" s="13">
        <v>95</v>
      </c>
      <c r="F153" s="31">
        <f t="shared" si="16"/>
        <v>190</v>
      </c>
      <c r="G153" s="170" t="s">
        <v>33</v>
      </c>
      <c r="H153" s="171"/>
      <c r="I153" s="13"/>
      <c r="J153" s="13">
        <v>48</v>
      </c>
      <c r="K153" s="13">
        <v>51</v>
      </c>
      <c r="L153" s="51">
        <v>49</v>
      </c>
    </row>
    <row r="154" spans="1:12" ht="14.25" customHeight="1">
      <c r="A154" s="14"/>
      <c r="B154" s="37" t="s">
        <v>32</v>
      </c>
      <c r="C154" s="13">
        <v>50</v>
      </c>
      <c r="D154" s="13">
        <v>55</v>
      </c>
      <c r="E154" s="13">
        <v>65</v>
      </c>
      <c r="F154" s="31">
        <f t="shared" si="16"/>
        <v>120</v>
      </c>
      <c r="G154" s="172" t="s">
        <v>31</v>
      </c>
      <c r="H154" s="173"/>
      <c r="I154" s="50"/>
      <c r="J154" s="50">
        <v>66</v>
      </c>
      <c r="K154" s="50">
        <v>44</v>
      </c>
      <c r="L154" s="48">
        <f t="shared" ref="L154:L159" si="17">SUM(J154:K154)</f>
        <v>110</v>
      </c>
    </row>
    <row r="155" spans="1:12" ht="14.25" customHeight="1">
      <c r="A155" s="14"/>
      <c r="B155" s="37" t="s">
        <v>30</v>
      </c>
      <c r="C155" s="13">
        <v>245</v>
      </c>
      <c r="D155" s="13">
        <v>237</v>
      </c>
      <c r="E155" s="13">
        <v>287</v>
      </c>
      <c r="F155" s="31">
        <f t="shared" si="16"/>
        <v>524</v>
      </c>
      <c r="G155" s="172" t="s">
        <v>29</v>
      </c>
      <c r="H155" s="173"/>
      <c r="I155" s="50"/>
      <c r="J155" s="50">
        <v>39</v>
      </c>
      <c r="K155" s="50">
        <v>37</v>
      </c>
      <c r="L155" s="48">
        <f t="shared" si="17"/>
        <v>76</v>
      </c>
    </row>
    <row r="156" spans="1:12" ht="14.25" customHeight="1">
      <c r="A156" s="14"/>
      <c r="B156" s="37" t="s">
        <v>28</v>
      </c>
      <c r="C156" s="13">
        <v>39</v>
      </c>
      <c r="D156" s="13">
        <v>38</v>
      </c>
      <c r="E156" s="13">
        <v>41</v>
      </c>
      <c r="F156" s="31">
        <f t="shared" si="16"/>
        <v>79</v>
      </c>
      <c r="G156" s="172" t="s">
        <v>27</v>
      </c>
      <c r="H156" s="173"/>
      <c r="I156" s="50"/>
      <c r="J156" s="50">
        <v>10</v>
      </c>
      <c r="K156" s="50">
        <v>12</v>
      </c>
      <c r="L156" s="48">
        <f t="shared" si="17"/>
        <v>22</v>
      </c>
    </row>
    <row r="157" spans="1:12" ht="14.25" customHeight="1">
      <c r="A157" s="14"/>
      <c r="B157" s="26" t="s">
        <v>26</v>
      </c>
      <c r="C157" s="25">
        <f>SUM(C140:C156)</f>
        <v>1526</v>
      </c>
      <c r="D157" s="25">
        <f>SUM(D140:D156)</f>
        <v>1785</v>
      </c>
      <c r="E157" s="25">
        <f>SUM(E140:E156)</f>
        <v>1992</v>
      </c>
      <c r="F157" s="24">
        <f>SUM(F140:F156)</f>
        <v>3777</v>
      </c>
      <c r="G157" s="172" t="s">
        <v>25</v>
      </c>
      <c r="H157" s="173"/>
      <c r="I157" s="50"/>
      <c r="J157" s="50">
        <v>32</v>
      </c>
      <c r="K157" s="50">
        <v>20</v>
      </c>
      <c r="L157" s="48">
        <f t="shared" si="17"/>
        <v>52</v>
      </c>
    </row>
    <row r="158" spans="1:12" ht="14.25" customHeight="1">
      <c r="A158" s="14" t="s">
        <v>24</v>
      </c>
      <c r="B158" s="37" t="s">
        <v>23</v>
      </c>
      <c r="C158" s="13">
        <v>124</v>
      </c>
      <c r="D158" s="13">
        <v>165</v>
      </c>
      <c r="E158" s="13">
        <v>167</v>
      </c>
      <c r="F158" s="31">
        <f t="shared" ref="F158:F163" si="18">SUM(D158:E158)</f>
        <v>332</v>
      </c>
      <c r="G158" s="172" t="s">
        <v>22</v>
      </c>
      <c r="H158" s="173"/>
      <c r="I158" s="50"/>
      <c r="J158" s="50">
        <v>2</v>
      </c>
      <c r="K158" s="50">
        <v>1</v>
      </c>
      <c r="L158" s="48">
        <f t="shared" si="17"/>
        <v>3</v>
      </c>
    </row>
    <row r="159" spans="1:12" ht="14.25" customHeight="1">
      <c r="A159" s="14"/>
      <c r="B159" s="37" t="s">
        <v>21</v>
      </c>
      <c r="C159" s="13">
        <v>207</v>
      </c>
      <c r="D159" s="13">
        <v>256</v>
      </c>
      <c r="E159" s="13">
        <v>278</v>
      </c>
      <c r="F159" s="31">
        <f t="shared" si="18"/>
        <v>534</v>
      </c>
      <c r="G159" s="160" t="s">
        <v>20</v>
      </c>
      <c r="H159" s="161"/>
      <c r="I159" s="49"/>
      <c r="J159" s="49"/>
      <c r="K159" s="49">
        <v>3</v>
      </c>
      <c r="L159" s="48">
        <f t="shared" si="17"/>
        <v>3</v>
      </c>
    </row>
    <row r="160" spans="1:12" ht="14.25" customHeight="1">
      <c r="A160" s="14"/>
      <c r="B160" s="37" t="s">
        <v>19</v>
      </c>
      <c r="C160" s="13">
        <v>64</v>
      </c>
      <c r="D160" s="13">
        <v>88</v>
      </c>
      <c r="E160" s="13">
        <v>81</v>
      </c>
      <c r="F160" s="31">
        <f t="shared" si="18"/>
        <v>169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>
      <c r="A161" s="14"/>
      <c r="B161" s="37" t="s">
        <v>17</v>
      </c>
      <c r="C161" s="13">
        <v>53</v>
      </c>
      <c r="D161" s="13">
        <v>78</v>
      </c>
      <c r="E161" s="13">
        <v>85</v>
      </c>
      <c r="F161" s="31">
        <f t="shared" si="18"/>
        <v>163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4"/>
      <c r="B162" s="37" t="s">
        <v>15</v>
      </c>
      <c r="C162" s="13">
        <v>205</v>
      </c>
      <c r="D162" s="13">
        <v>281</v>
      </c>
      <c r="E162" s="13">
        <v>289</v>
      </c>
      <c r="F162" s="31">
        <f t="shared" si="18"/>
        <v>570</v>
      </c>
      <c r="G162" s="42" t="s">
        <v>14</v>
      </c>
      <c r="H162" s="41" t="s">
        <v>11</v>
      </c>
      <c r="I162" s="40">
        <f>SUM(L162/L149)</f>
        <v>0.40729712728035228</v>
      </c>
      <c r="J162" s="39">
        <v>8721</v>
      </c>
      <c r="K162" s="39">
        <v>10703</v>
      </c>
      <c r="L162" s="38">
        <f t="shared" ref="L162:L167" si="19">SUM(J162:K162)</f>
        <v>19424</v>
      </c>
    </row>
    <row r="163" spans="1:12" ht="14.25" customHeight="1">
      <c r="A163" s="14"/>
      <c r="B163" s="37" t="s">
        <v>13</v>
      </c>
      <c r="C163" s="13">
        <v>36</v>
      </c>
      <c r="D163" s="13">
        <v>49</v>
      </c>
      <c r="E163" s="13">
        <v>50</v>
      </c>
      <c r="F163" s="31">
        <f t="shared" si="18"/>
        <v>99</v>
      </c>
      <c r="G163" s="165" t="s">
        <v>12</v>
      </c>
      <c r="H163" s="36" t="s">
        <v>11</v>
      </c>
      <c r="I163" s="35">
        <f>SUM(L163/L149)</f>
        <v>0.33705179282868525</v>
      </c>
      <c r="J163" s="34">
        <v>7047</v>
      </c>
      <c r="K163" s="34">
        <v>9027</v>
      </c>
      <c r="L163" s="33">
        <f t="shared" si="19"/>
        <v>16074</v>
      </c>
    </row>
    <row r="164" spans="1:12" ht="14.25" customHeight="1">
      <c r="A164" s="14"/>
      <c r="B164" s="26" t="s">
        <v>10</v>
      </c>
      <c r="C164" s="25">
        <f>SUM(C158:C163)</f>
        <v>689</v>
      </c>
      <c r="D164" s="25">
        <f>SUM(D158:D163)</f>
        <v>917</v>
      </c>
      <c r="E164" s="25">
        <f>SUM(E158:E163)</f>
        <v>950</v>
      </c>
      <c r="F164" s="24">
        <f>SUM(F158:F163)</f>
        <v>1867</v>
      </c>
      <c r="G164" s="166"/>
      <c r="H164" s="30" t="s">
        <v>9</v>
      </c>
      <c r="I164" s="29">
        <f>L164/F30</f>
        <v>0.28669226916012691</v>
      </c>
      <c r="J164" s="28">
        <v>767</v>
      </c>
      <c r="K164" s="28">
        <v>950</v>
      </c>
      <c r="L164" s="27">
        <f t="shared" si="19"/>
        <v>1717</v>
      </c>
    </row>
    <row r="165" spans="1:12" ht="14.25" customHeight="1">
      <c r="A165" s="14" t="s">
        <v>8</v>
      </c>
      <c r="B165" s="32" t="s">
        <v>7</v>
      </c>
      <c r="C165" s="13">
        <v>317</v>
      </c>
      <c r="D165" s="13">
        <v>366</v>
      </c>
      <c r="E165" s="13">
        <v>377</v>
      </c>
      <c r="F165" s="31">
        <f>SUM(D165:E165)</f>
        <v>743</v>
      </c>
      <c r="G165" s="166"/>
      <c r="H165" s="30" t="s">
        <v>6</v>
      </c>
      <c r="I165" s="29">
        <f>L165/L39</f>
        <v>0.37311520646496499</v>
      </c>
      <c r="J165" s="28">
        <v>1652</v>
      </c>
      <c r="K165" s="28">
        <v>2134</v>
      </c>
      <c r="L165" s="27">
        <f t="shared" si="19"/>
        <v>3786</v>
      </c>
    </row>
    <row r="166" spans="1:12" ht="14.25" customHeight="1">
      <c r="A166" s="14"/>
      <c r="B166" s="32" t="s">
        <v>5</v>
      </c>
      <c r="C166" s="13">
        <v>286</v>
      </c>
      <c r="D166" s="13">
        <v>370</v>
      </c>
      <c r="E166" s="13">
        <v>389</v>
      </c>
      <c r="F166" s="31">
        <f>SUM(D166:E166)</f>
        <v>759</v>
      </c>
      <c r="G166" s="166"/>
      <c r="H166" s="30" t="s">
        <v>4</v>
      </c>
      <c r="I166" s="29">
        <f>L166/L67</f>
        <v>0.30247034925627414</v>
      </c>
      <c r="J166" s="28">
        <v>2046</v>
      </c>
      <c r="K166" s="28">
        <v>2570</v>
      </c>
      <c r="L166" s="27">
        <f t="shared" si="19"/>
        <v>4616</v>
      </c>
    </row>
    <row r="167" spans="1:12" ht="14.25" customHeight="1">
      <c r="A167" s="14"/>
      <c r="B167" s="26" t="s">
        <v>3</v>
      </c>
      <c r="C167" s="25">
        <f>SUM(C165:C166)</f>
        <v>603</v>
      </c>
      <c r="D167" s="25">
        <f>SUM(D165:D166)</f>
        <v>736</v>
      </c>
      <c r="E167" s="25">
        <f>SUM(E165:E166)</f>
        <v>766</v>
      </c>
      <c r="F167" s="24">
        <f>SUM(F165:F166)</f>
        <v>1502</v>
      </c>
      <c r="G167" s="167"/>
      <c r="H167" s="23" t="s">
        <v>2</v>
      </c>
      <c r="I167" s="22">
        <f>L167/L147</f>
        <v>0.36549438409132756</v>
      </c>
      <c r="J167" s="21">
        <v>2582</v>
      </c>
      <c r="K167" s="21">
        <v>3373</v>
      </c>
      <c r="L167" s="20">
        <f t="shared" si="19"/>
        <v>5955</v>
      </c>
    </row>
    <row r="168" spans="1:12" ht="14.25" customHeight="1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4"/>
      <c r="B169" s="13"/>
      <c r="C169" s="13"/>
      <c r="D169" s="13"/>
      <c r="E169" s="13"/>
      <c r="F169" s="12"/>
      <c r="G169" s="168" t="s">
        <v>1</v>
      </c>
      <c r="H169" s="169"/>
      <c r="I169" s="11">
        <v>306</v>
      </c>
      <c r="J169" s="11">
        <v>129</v>
      </c>
      <c r="K169" s="11">
        <v>207</v>
      </c>
      <c r="L169" s="10">
        <f>SUM(J169:K169)</f>
        <v>336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A1:L1"/>
    <mergeCell ref="A2:L2"/>
    <mergeCell ref="A4:B4"/>
    <mergeCell ref="A30:B30"/>
    <mergeCell ref="A32:B32"/>
    <mergeCell ref="G39:H39"/>
    <mergeCell ref="A60:B60"/>
    <mergeCell ref="G67:H67"/>
    <mergeCell ref="A116:B116"/>
    <mergeCell ref="G147:H147"/>
    <mergeCell ref="G149:H150"/>
    <mergeCell ref="I149:I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view="pageBreakPreview" topLeftCell="A139" zoomScaleNormal="100" workbookViewId="0">
      <selection activeCell="J158" sqref="J158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277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29</v>
      </c>
      <c r="J4" s="90">
        <v>31</v>
      </c>
      <c r="K4" s="90">
        <v>40</v>
      </c>
      <c r="L4" s="58">
        <f t="shared" ref="L4:L9" si="0">SUM(J4:K4)</f>
        <v>71</v>
      </c>
    </row>
    <row r="5" spans="1:12" ht="14.25" customHeight="1">
      <c r="A5" s="72" t="s">
        <v>263</v>
      </c>
      <c r="B5" s="71" t="s">
        <v>262</v>
      </c>
      <c r="C5" s="89">
        <v>336</v>
      </c>
      <c r="D5" s="89">
        <v>396</v>
      </c>
      <c r="E5" s="89">
        <v>407</v>
      </c>
      <c r="F5" s="31">
        <f t="shared" ref="F5:F21" si="1">SUM(D5:E5)</f>
        <v>803</v>
      </c>
      <c r="G5" s="57"/>
      <c r="H5" s="37" t="s">
        <v>261</v>
      </c>
      <c r="I5" s="13">
        <v>177</v>
      </c>
      <c r="J5" s="13">
        <v>209</v>
      </c>
      <c r="K5" s="13">
        <v>236</v>
      </c>
      <c r="L5" s="58">
        <f t="shared" si="0"/>
        <v>445</v>
      </c>
    </row>
    <row r="6" spans="1:12" ht="14.25" customHeight="1">
      <c r="A6" s="14"/>
      <c r="B6" s="37" t="s">
        <v>260</v>
      </c>
      <c r="C6" s="86">
        <v>202</v>
      </c>
      <c r="D6" s="86">
        <v>209</v>
      </c>
      <c r="E6" s="86">
        <v>201</v>
      </c>
      <c r="F6" s="31">
        <f t="shared" si="1"/>
        <v>410</v>
      </c>
      <c r="G6" s="57"/>
      <c r="H6" s="37" t="s">
        <v>259</v>
      </c>
      <c r="I6" s="13">
        <v>114</v>
      </c>
      <c r="J6" s="13">
        <v>144</v>
      </c>
      <c r="K6" s="13">
        <v>169</v>
      </c>
      <c r="L6" s="58">
        <f t="shared" si="0"/>
        <v>313</v>
      </c>
    </row>
    <row r="7" spans="1:12" ht="14.25" customHeight="1">
      <c r="A7" s="14"/>
      <c r="B7" s="37" t="s">
        <v>258</v>
      </c>
      <c r="C7" s="86">
        <v>119</v>
      </c>
      <c r="D7" s="86">
        <v>134</v>
      </c>
      <c r="E7" s="86">
        <v>151</v>
      </c>
      <c r="F7" s="31">
        <f t="shared" si="1"/>
        <v>285</v>
      </c>
      <c r="G7" s="57"/>
      <c r="H7" s="37" t="s">
        <v>257</v>
      </c>
      <c r="I7" s="13">
        <v>78</v>
      </c>
      <c r="J7" s="13">
        <v>103</v>
      </c>
      <c r="K7" s="13">
        <v>109</v>
      </c>
      <c r="L7" s="58">
        <f t="shared" si="0"/>
        <v>212</v>
      </c>
    </row>
    <row r="8" spans="1:12" ht="14.25" customHeight="1">
      <c r="A8" s="14"/>
      <c r="B8" s="37" t="s">
        <v>256</v>
      </c>
      <c r="C8" s="86">
        <v>162</v>
      </c>
      <c r="D8" s="86">
        <v>172</v>
      </c>
      <c r="E8" s="86">
        <v>205</v>
      </c>
      <c r="F8" s="31">
        <f t="shared" si="1"/>
        <v>377</v>
      </c>
      <c r="G8" s="57"/>
      <c r="H8" s="37" t="s">
        <v>219</v>
      </c>
      <c r="I8" s="13">
        <v>55</v>
      </c>
      <c r="J8" s="13">
        <v>72</v>
      </c>
      <c r="K8" s="13">
        <v>75</v>
      </c>
      <c r="L8" s="58">
        <f t="shared" si="0"/>
        <v>147</v>
      </c>
    </row>
    <row r="9" spans="1:12" ht="14.25" customHeight="1">
      <c r="A9" s="14"/>
      <c r="B9" s="37" t="s">
        <v>255</v>
      </c>
      <c r="C9" s="86">
        <v>54</v>
      </c>
      <c r="D9" s="86">
        <v>62</v>
      </c>
      <c r="E9" s="86">
        <v>71</v>
      </c>
      <c r="F9" s="31">
        <f t="shared" si="1"/>
        <v>133</v>
      </c>
      <c r="G9" s="57"/>
      <c r="H9" s="37" t="s">
        <v>254</v>
      </c>
      <c r="I9" s="13">
        <v>75</v>
      </c>
      <c r="J9" s="13">
        <v>88</v>
      </c>
      <c r="K9" s="13">
        <v>95</v>
      </c>
      <c r="L9" s="58">
        <f t="shared" si="0"/>
        <v>183</v>
      </c>
    </row>
    <row r="10" spans="1:12" ht="14.25" customHeight="1">
      <c r="A10" s="14"/>
      <c r="B10" s="37" t="s">
        <v>253</v>
      </c>
      <c r="C10" s="86">
        <v>289</v>
      </c>
      <c r="D10" s="86">
        <v>372</v>
      </c>
      <c r="E10" s="86">
        <v>392</v>
      </c>
      <c r="F10" s="31">
        <f t="shared" si="1"/>
        <v>764</v>
      </c>
      <c r="G10" s="83"/>
      <c r="H10" s="26" t="s">
        <v>252</v>
      </c>
      <c r="I10" s="25">
        <f>SUM(I4:I9)</f>
        <v>528</v>
      </c>
      <c r="J10" s="25">
        <f>SUM(J4:J9)</f>
        <v>647</v>
      </c>
      <c r="K10" s="25">
        <f>SUM(K4:K9)</f>
        <v>724</v>
      </c>
      <c r="L10" s="60">
        <f>SUM(L4:L9)</f>
        <v>1371</v>
      </c>
    </row>
    <row r="11" spans="1:12" ht="14.25" customHeight="1">
      <c r="A11" s="14"/>
      <c r="B11" s="37" t="s">
        <v>251</v>
      </c>
      <c r="C11" s="86">
        <v>66</v>
      </c>
      <c r="D11" s="86">
        <v>83</v>
      </c>
      <c r="E11" s="86">
        <v>92</v>
      </c>
      <c r="F11" s="31">
        <f t="shared" si="1"/>
        <v>175</v>
      </c>
      <c r="G11" s="57" t="s">
        <v>250</v>
      </c>
      <c r="H11" s="37" t="s">
        <v>249</v>
      </c>
      <c r="I11" s="13">
        <v>52</v>
      </c>
      <c r="J11" s="13">
        <v>62</v>
      </c>
      <c r="K11" s="13">
        <v>74</v>
      </c>
      <c r="L11" s="58">
        <f t="shared" ref="L11:L22" si="2">SUM(J11:K11)</f>
        <v>136</v>
      </c>
    </row>
    <row r="12" spans="1:12" ht="14.25" customHeight="1">
      <c r="A12" s="14"/>
      <c r="B12" s="37" t="s">
        <v>248</v>
      </c>
      <c r="C12" s="86">
        <v>112</v>
      </c>
      <c r="D12" s="86">
        <v>157</v>
      </c>
      <c r="E12" s="86">
        <v>173</v>
      </c>
      <c r="F12" s="31">
        <f t="shared" si="1"/>
        <v>330</v>
      </c>
      <c r="G12" s="57"/>
      <c r="H12" s="37" t="s">
        <v>204</v>
      </c>
      <c r="I12" s="13">
        <v>32</v>
      </c>
      <c r="J12" s="13">
        <v>29</v>
      </c>
      <c r="K12" s="13">
        <v>35</v>
      </c>
      <c r="L12" s="58">
        <f t="shared" si="2"/>
        <v>64</v>
      </c>
    </row>
    <row r="13" spans="1:12" ht="14.25" customHeight="1">
      <c r="A13" s="14"/>
      <c r="B13" s="37" t="s">
        <v>247</v>
      </c>
      <c r="C13" s="86">
        <v>149</v>
      </c>
      <c r="D13" s="86">
        <v>217</v>
      </c>
      <c r="E13" s="86">
        <v>224</v>
      </c>
      <c r="F13" s="31">
        <f t="shared" si="1"/>
        <v>441</v>
      </c>
      <c r="G13" s="57"/>
      <c r="H13" s="37" t="s">
        <v>246</v>
      </c>
      <c r="I13" s="13">
        <v>40</v>
      </c>
      <c r="J13" s="13">
        <v>41</v>
      </c>
      <c r="K13" s="13">
        <v>50</v>
      </c>
      <c r="L13" s="58">
        <f t="shared" si="2"/>
        <v>91</v>
      </c>
    </row>
    <row r="14" spans="1:12" ht="14.25" customHeight="1">
      <c r="A14" s="14"/>
      <c r="B14" s="37" t="s">
        <v>245</v>
      </c>
      <c r="C14" s="86">
        <v>42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102</v>
      </c>
      <c r="J14" s="13">
        <v>120</v>
      </c>
      <c r="K14" s="13">
        <v>115</v>
      </c>
      <c r="L14" s="58">
        <f t="shared" si="2"/>
        <v>235</v>
      </c>
    </row>
    <row r="15" spans="1:12" ht="14.25" customHeight="1">
      <c r="A15" s="14"/>
      <c r="B15" s="37" t="s">
        <v>243</v>
      </c>
      <c r="C15" s="86">
        <v>27</v>
      </c>
      <c r="D15" s="86">
        <v>35</v>
      </c>
      <c r="E15" s="86">
        <v>37</v>
      </c>
      <c r="F15" s="31">
        <f t="shared" si="1"/>
        <v>72</v>
      </c>
      <c r="G15" s="57"/>
      <c r="H15" s="37" t="s">
        <v>242</v>
      </c>
      <c r="I15" s="13">
        <v>33</v>
      </c>
      <c r="J15" s="13">
        <v>37</v>
      </c>
      <c r="K15" s="13">
        <v>47</v>
      </c>
      <c r="L15" s="58">
        <f t="shared" si="2"/>
        <v>84</v>
      </c>
    </row>
    <row r="16" spans="1:12" ht="14.25" customHeight="1">
      <c r="A16" s="14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67</v>
      </c>
      <c r="J16" s="13">
        <v>57</v>
      </c>
      <c r="K16" s="13">
        <v>77</v>
      </c>
      <c r="L16" s="58">
        <f t="shared" si="2"/>
        <v>134</v>
      </c>
    </row>
    <row r="17" spans="1:12" ht="14.25" customHeight="1">
      <c r="A17" s="14"/>
      <c r="B17" s="32" t="s">
        <v>239</v>
      </c>
      <c r="C17" s="86">
        <v>45</v>
      </c>
      <c r="D17" s="86">
        <v>61</v>
      </c>
      <c r="E17" s="86">
        <v>66</v>
      </c>
      <c r="F17" s="31">
        <f t="shared" si="1"/>
        <v>127</v>
      </c>
      <c r="G17" s="57"/>
      <c r="H17" s="37" t="s">
        <v>238</v>
      </c>
      <c r="I17" s="13">
        <v>82</v>
      </c>
      <c r="J17" s="13">
        <v>94</v>
      </c>
      <c r="K17" s="13">
        <v>85</v>
      </c>
      <c r="L17" s="58">
        <f t="shared" si="2"/>
        <v>179</v>
      </c>
    </row>
    <row r="18" spans="1:12" ht="14.25" customHeight="1">
      <c r="A18" s="14"/>
      <c r="B18" s="37" t="s">
        <v>237</v>
      </c>
      <c r="C18" s="86">
        <v>82</v>
      </c>
      <c r="D18" s="86">
        <v>113</v>
      </c>
      <c r="E18" s="86">
        <v>124</v>
      </c>
      <c r="F18" s="31">
        <f t="shared" si="1"/>
        <v>237</v>
      </c>
      <c r="G18" s="57"/>
      <c r="H18" s="37" t="s">
        <v>236</v>
      </c>
      <c r="I18" s="13">
        <v>61</v>
      </c>
      <c r="J18" s="13">
        <v>67</v>
      </c>
      <c r="K18" s="13">
        <v>84</v>
      </c>
      <c r="L18" s="58">
        <f t="shared" si="2"/>
        <v>151</v>
      </c>
    </row>
    <row r="19" spans="1:12" ht="14.25" customHeight="1">
      <c r="A19" s="14"/>
      <c r="B19" s="37" t="s">
        <v>235</v>
      </c>
      <c r="C19" s="86">
        <v>23</v>
      </c>
      <c r="D19" s="86">
        <v>26</v>
      </c>
      <c r="E19" s="86">
        <v>28</v>
      </c>
      <c r="F19" s="31">
        <f t="shared" si="1"/>
        <v>54</v>
      </c>
      <c r="G19" s="57"/>
      <c r="H19" s="37" t="s">
        <v>234</v>
      </c>
      <c r="I19" s="13">
        <v>24</v>
      </c>
      <c r="J19" s="13">
        <v>34</v>
      </c>
      <c r="K19" s="13">
        <v>28</v>
      </c>
      <c r="L19" s="58">
        <f t="shared" si="2"/>
        <v>62</v>
      </c>
    </row>
    <row r="20" spans="1:12" ht="14.25" customHeight="1">
      <c r="A20" s="14"/>
      <c r="B20" s="32" t="s">
        <v>233</v>
      </c>
      <c r="C20" s="86">
        <v>14</v>
      </c>
      <c r="D20" s="86">
        <v>11</v>
      </c>
      <c r="E20" s="86">
        <v>15</v>
      </c>
      <c r="F20" s="31">
        <f t="shared" si="1"/>
        <v>26</v>
      </c>
      <c r="G20" s="57"/>
      <c r="H20" s="37" t="s">
        <v>232</v>
      </c>
      <c r="I20" s="13">
        <v>61</v>
      </c>
      <c r="J20" s="13">
        <v>58</v>
      </c>
      <c r="K20" s="13">
        <v>64</v>
      </c>
      <c r="L20" s="58">
        <f t="shared" si="2"/>
        <v>122</v>
      </c>
    </row>
    <row r="21" spans="1:12" ht="14.25" customHeight="1">
      <c r="A21" s="14"/>
      <c r="B21" s="32" t="s">
        <v>231</v>
      </c>
      <c r="C21" s="86">
        <v>23</v>
      </c>
      <c r="D21" s="86">
        <v>31</v>
      </c>
      <c r="E21" s="86">
        <v>29</v>
      </c>
      <c r="F21" s="31">
        <f t="shared" si="1"/>
        <v>60</v>
      </c>
      <c r="G21" s="57"/>
      <c r="H21" s="37" t="s">
        <v>190</v>
      </c>
      <c r="I21" s="13">
        <v>34</v>
      </c>
      <c r="J21" s="13">
        <v>38</v>
      </c>
      <c r="K21" s="13">
        <v>44</v>
      </c>
      <c r="L21" s="58">
        <f t="shared" si="2"/>
        <v>82</v>
      </c>
    </row>
    <row r="22" spans="1:12" ht="14.25" customHeight="1">
      <c r="A22" s="79"/>
      <c r="B22" s="26" t="s">
        <v>230</v>
      </c>
      <c r="C22" s="25">
        <f>SUM(C5:C21)</f>
        <v>1745</v>
      </c>
      <c r="D22" s="25">
        <f>SUM(D5:D21)</f>
        <v>2134</v>
      </c>
      <c r="E22" s="25">
        <f>SUM(E5:E21)</f>
        <v>2268</v>
      </c>
      <c r="F22" s="25">
        <f>SUM(F5:F21)</f>
        <v>4402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4" t="s">
        <v>228</v>
      </c>
      <c r="B23" s="37" t="s">
        <v>227</v>
      </c>
      <c r="C23" s="13">
        <v>137</v>
      </c>
      <c r="D23" s="13">
        <v>154</v>
      </c>
      <c r="E23" s="13">
        <v>190</v>
      </c>
      <c r="F23" s="31">
        <f t="shared" ref="F23:F28" si="3">SUM(D23:E23)</f>
        <v>344</v>
      </c>
      <c r="G23" s="83"/>
      <c r="H23" s="26" t="s">
        <v>226</v>
      </c>
      <c r="I23" s="25">
        <f>SUM(I11:I22)</f>
        <v>593</v>
      </c>
      <c r="J23" s="25">
        <f>SUM(J11:J22)</f>
        <v>639</v>
      </c>
      <c r="K23" s="25">
        <f>SUM(K11:K22)</f>
        <v>709</v>
      </c>
      <c r="L23" s="60">
        <f>SUM(L11:L22)</f>
        <v>1348</v>
      </c>
    </row>
    <row r="24" spans="1:12" ht="14.25" customHeight="1">
      <c r="A24" s="14"/>
      <c r="B24" s="37" t="s">
        <v>225</v>
      </c>
      <c r="C24" s="13">
        <v>71</v>
      </c>
      <c r="D24" s="13">
        <v>92</v>
      </c>
      <c r="E24" s="13">
        <v>84</v>
      </c>
      <c r="F24" s="31">
        <f t="shared" si="3"/>
        <v>176</v>
      </c>
      <c r="G24" s="57" t="s">
        <v>224</v>
      </c>
      <c r="H24" s="37" t="s">
        <v>223</v>
      </c>
      <c r="I24" s="13">
        <v>29</v>
      </c>
      <c r="J24" s="13">
        <v>35</v>
      </c>
      <c r="K24" s="13">
        <v>41</v>
      </c>
      <c r="L24" s="58">
        <f t="shared" ref="L24:L29" si="4">SUM(J24:K24)</f>
        <v>76</v>
      </c>
    </row>
    <row r="25" spans="1:12" ht="14.25" customHeight="1">
      <c r="A25" s="14"/>
      <c r="B25" s="37" t="s">
        <v>222</v>
      </c>
      <c r="C25" s="13">
        <v>197</v>
      </c>
      <c r="D25" s="13">
        <v>234</v>
      </c>
      <c r="E25" s="13">
        <v>282</v>
      </c>
      <c r="F25" s="31">
        <f t="shared" si="3"/>
        <v>516</v>
      </c>
      <c r="G25" s="57"/>
      <c r="H25" s="37" t="s">
        <v>221</v>
      </c>
      <c r="I25" s="13">
        <v>18</v>
      </c>
      <c r="J25" s="13">
        <v>23</v>
      </c>
      <c r="K25" s="13">
        <v>25</v>
      </c>
      <c r="L25" s="58">
        <f t="shared" si="4"/>
        <v>48</v>
      </c>
    </row>
    <row r="26" spans="1:12" ht="14.25" customHeight="1">
      <c r="A26" s="14"/>
      <c r="B26" s="37" t="s">
        <v>220</v>
      </c>
      <c r="C26" s="13">
        <v>83</v>
      </c>
      <c r="D26" s="13">
        <v>94</v>
      </c>
      <c r="E26" s="13">
        <v>112</v>
      </c>
      <c r="F26" s="31">
        <f t="shared" si="3"/>
        <v>206</v>
      </c>
      <c r="G26" s="57"/>
      <c r="H26" s="37" t="s">
        <v>219</v>
      </c>
      <c r="I26" s="13">
        <v>42</v>
      </c>
      <c r="J26" s="13">
        <v>51</v>
      </c>
      <c r="K26" s="13">
        <v>49</v>
      </c>
      <c r="L26" s="58">
        <f t="shared" si="4"/>
        <v>100</v>
      </c>
    </row>
    <row r="27" spans="1:12" ht="14.25" customHeight="1">
      <c r="A27" s="14"/>
      <c r="B27" s="37" t="s">
        <v>218</v>
      </c>
      <c r="C27" s="13">
        <v>60</v>
      </c>
      <c r="D27" s="13">
        <v>76</v>
      </c>
      <c r="E27" s="13">
        <v>72</v>
      </c>
      <c r="F27" s="31">
        <f t="shared" si="3"/>
        <v>148</v>
      </c>
      <c r="G27" s="57"/>
      <c r="H27" s="37" t="s">
        <v>217</v>
      </c>
      <c r="I27" s="13">
        <v>43</v>
      </c>
      <c r="J27" s="13">
        <v>41</v>
      </c>
      <c r="K27" s="13">
        <v>47</v>
      </c>
      <c r="L27" s="58">
        <f t="shared" si="4"/>
        <v>88</v>
      </c>
    </row>
    <row r="28" spans="1:12" ht="14.25" customHeight="1">
      <c r="A28" s="14"/>
      <c r="B28" s="37" t="s">
        <v>216</v>
      </c>
      <c r="C28" s="13">
        <v>62</v>
      </c>
      <c r="D28" s="13">
        <v>70</v>
      </c>
      <c r="E28" s="13">
        <v>117</v>
      </c>
      <c r="F28" s="31">
        <f t="shared" si="3"/>
        <v>187</v>
      </c>
      <c r="G28" s="57"/>
      <c r="H28" s="37" t="s">
        <v>215</v>
      </c>
      <c r="I28" s="13">
        <v>8</v>
      </c>
      <c r="J28" s="13">
        <v>14</v>
      </c>
      <c r="K28" s="13">
        <v>15</v>
      </c>
      <c r="L28" s="58">
        <f t="shared" si="4"/>
        <v>29</v>
      </c>
    </row>
    <row r="29" spans="1:12" ht="14.25" customHeight="1">
      <c r="A29" s="79"/>
      <c r="B29" s="26" t="s">
        <v>111</v>
      </c>
      <c r="C29" s="25">
        <f>SUM(C23:C28)</f>
        <v>610</v>
      </c>
      <c r="D29" s="25">
        <f>SUM(D23:D28)</f>
        <v>720</v>
      </c>
      <c r="E29" s="25">
        <f>SUM(E23:E28)</f>
        <v>857</v>
      </c>
      <c r="F29" s="25">
        <f>SUM(F23:F28)</f>
        <v>1577</v>
      </c>
      <c r="G29" s="57"/>
      <c r="H29" s="37" t="s">
        <v>214</v>
      </c>
      <c r="I29" s="13">
        <v>35</v>
      </c>
      <c r="J29" s="13">
        <v>39</v>
      </c>
      <c r="K29" s="13">
        <v>46</v>
      </c>
      <c r="L29" s="58">
        <f t="shared" si="4"/>
        <v>85</v>
      </c>
    </row>
    <row r="30" spans="1:12" ht="14.25" customHeight="1">
      <c r="A30" s="139" t="s">
        <v>213</v>
      </c>
      <c r="B30" s="140"/>
      <c r="C30" s="55">
        <f>SUM(C22+C29)</f>
        <v>2355</v>
      </c>
      <c r="D30" s="55">
        <f>SUM(D22+D29)</f>
        <v>2854</v>
      </c>
      <c r="E30" s="55">
        <f>SUM(E22+E29)</f>
        <v>3125</v>
      </c>
      <c r="F30" s="55">
        <f>SUM(F22+F29)</f>
        <v>5979</v>
      </c>
      <c r="G30" s="57"/>
      <c r="H30" s="26" t="s">
        <v>212</v>
      </c>
      <c r="I30" s="25">
        <f>SUM(I24:I29)</f>
        <v>175</v>
      </c>
      <c r="J30" s="25">
        <f>SUM(J24:J29)</f>
        <v>203</v>
      </c>
      <c r="K30" s="25">
        <f>SUM(K24:K29)</f>
        <v>223</v>
      </c>
      <c r="L30" s="56">
        <f>SUM(L24:L29)</f>
        <v>426</v>
      </c>
    </row>
    <row r="31" spans="1:12" ht="14.25" customHeight="1">
      <c r="A31" s="14"/>
      <c r="B31" s="32"/>
      <c r="C31" s="13"/>
      <c r="D31" s="13"/>
      <c r="E31" s="13"/>
      <c r="F31" s="88"/>
      <c r="G31" s="57" t="s">
        <v>177</v>
      </c>
      <c r="H31" s="37" t="s">
        <v>211</v>
      </c>
      <c r="I31" s="13">
        <v>40</v>
      </c>
      <c r="J31" s="13">
        <v>50</v>
      </c>
      <c r="K31" s="13">
        <v>51</v>
      </c>
      <c r="L31" s="58">
        <f t="shared" ref="L31:L37" si="5">SUM(J31:K31)</f>
        <v>101</v>
      </c>
    </row>
    <row r="32" spans="1:12" ht="14.25" customHeight="1">
      <c r="A32" s="141" t="s">
        <v>210</v>
      </c>
      <c r="B32" s="142"/>
      <c r="C32" s="74"/>
      <c r="D32" s="32"/>
      <c r="E32" s="32"/>
      <c r="F32" s="87"/>
      <c r="G32" s="57"/>
      <c r="H32" s="37" t="s">
        <v>209</v>
      </c>
      <c r="I32" s="13">
        <v>29</v>
      </c>
      <c r="J32" s="13">
        <v>50</v>
      </c>
      <c r="K32" s="13">
        <v>53</v>
      </c>
      <c r="L32" s="58">
        <f t="shared" si="5"/>
        <v>103</v>
      </c>
    </row>
    <row r="33" spans="1:12" ht="14.25" customHeight="1">
      <c r="A33" s="14" t="s">
        <v>208</v>
      </c>
      <c r="B33" s="37" t="s">
        <v>207</v>
      </c>
      <c r="C33" s="86">
        <v>385</v>
      </c>
      <c r="D33" s="13">
        <v>469</v>
      </c>
      <c r="E33" s="13">
        <v>498</v>
      </c>
      <c r="F33" s="31">
        <f t="shared" ref="F33:F45" si="6">SUM(D33:E33)</f>
        <v>967</v>
      </c>
      <c r="G33" s="57"/>
      <c r="H33" s="37" t="s">
        <v>206</v>
      </c>
      <c r="I33" s="13">
        <v>70</v>
      </c>
      <c r="J33" s="13">
        <v>71</v>
      </c>
      <c r="K33" s="13">
        <v>74</v>
      </c>
      <c r="L33" s="58">
        <f t="shared" si="5"/>
        <v>145</v>
      </c>
    </row>
    <row r="34" spans="1:12" ht="14.25" customHeight="1">
      <c r="A34" s="14"/>
      <c r="B34" s="37" t="s">
        <v>205</v>
      </c>
      <c r="C34" s="13">
        <v>145</v>
      </c>
      <c r="D34" s="13">
        <v>189</v>
      </c>
      <c r="E34" s="13">
        <v>190</v>
      </c>
      <c r="F34" s="31">
        <f t="shared" si="6"/>
        <v>379</v>
      </c>
      <c r="G34" s="57"/>
      <c r="H34" s="37" t="s">
        <v>204</v>
      </c>
      <c r="I34" s="13">
        <v>54</v>
      </c>
      <c r="J34" s="13">
        <v>72</v>
      </c>
      <c r="K34" s="13">
        <v>78</v>
      </c>
      <c r="L34" s="58">
        <f t="shared" si="5"/>
        <v>150</v>
      </c>
    </row>
    <row r="35" spans="1:12" ht="14.25" customHeight="1">
      <c r="A35" s="14"/>
      <c r="B35" s="37" t="s">
        <v>203</v>
      </c>
      <c r="C35" s="13">
        <v>78</v>
      </c>
      <c r="D35" s="13">
        <v>91</v>
      </c>
      <c r="E35" s="13">
        <v>105</v>
      </c>
      <c r="F35" s="31">
        <f t="shared" si="6"/>
        <v>196</v>
      </c>
      <c r="G35" s="57"/>
      <c r="H35" s="37" t="s">
        <v>202</v>
      </c>
      <c r="I35" s="13">
        <v>86</v>
      </c>
      <c r="J35" s="13">
        <v>95</v>
      </c>
      <c r="K35" s="13">
        <v>101</v>
      </c>
      <c r="L35" s="58">
        <f t="shared" si="5"/>
        <v>196</v>
      </c>
    </row>
    <row r="36" spans="1:12" ht="14.25" customHeight="1">
      <c r="A36" s="14"/>
      <c r="B36" s="37" t="s">
        <v>201</v>
      </c>
      <c r="C36" s="13">
        <v>227</v>
      </c>
      <c r="D36" s="13">
        <v>222</v>
      </c>
      <c r="E36" s="13">
        <v>282</v>
      </c>
      <c r="F36" s="31">
        <f t="shared" si="6"/>
        <v>504</v>
      </c>
      <c r="G36" s="84"/>
      <c r="H36" s="85" t="s">
        <v>200</v>
      </c>
      <c r="I36" s="13">
        <v>52</v>
      </c>
      <c r="J36" s="13">
        <v>64</v>
      </c>
      <c r="K36" s="13">
        <v>70</v>
      </c>
      <c r="L36" s="58">
        <f t="shared" si="5"/>
        <v>134</v>
      </c>
    </row>
    <row r="37" spans="1:12" ht="14.25" customHeight="1">
      <c r="A37" s="14"/>
      <c r="B37" s="37" t="s">
        <v>199</v>
      </c>
      <c r="C37" s="13">
        <v>14</v>
      </c>
      <c r="D37" s="13">
        <v>20</v>
      </c>
      <c r="E37" s="13">
        <v>24</v>
      </c>
      <c r="F37" s="31">
        <f t="shared" si="6"/>
        <v>44</v>
      </c>
      <c r="G37" s="84"/>
      <c r="H37" s="37" t="s">
        <v>198</v>
      </c>
      <c r="I37" s="13">
        <v>117</v>
      </c>
      <c r="J37" s="13">
        <v>147</v>
      </c>
      <c r="K37" s="13">
        <v>131</v>
      </c>
      <c r="L37" s="58">
        <f t="shared" si="5"/>
        <v>278</v>
      </c>
    </row>
    <row r="38" spans="1:12" ht="14.25" customHeight="1">
      <c r="A38" s="14"/>
      <c r="B38" s="37" t="s">
        <v>197</v>
      </c>
      <c r="C38" s="13">
        <v>76</v>
      </c>
      <c r="D38" s="13">
        <v>106</v>
      </c>
      <c r="E38" s="13">
        <v>113</v>
      </c>
      <c r="F38" s="31">
        <f t="shared" si="6"/>
        <v>219</v>
      </c>
      <c r="G38" s="83"/>
      <c r="H38" s="26" t="s">
        <v>163</v>
      </c>
      <c r="I38" s="25">
        <f>SUM(I31:I37)</f>
        <v>448</v>
      </c>
      <c r="J38" s="25">
        <f>SUM(J31:J37)</f>
        <v>549</v>
      </c>
      <c r="K38" s="25">
        <f>SUM(K31:K37)</f>
        <v>558</v>
      </c>
      <c r="L38" s="60">
        <f>SUM(L31:L37)</f>
        <v>1107</v>
      </c>
    </row>
    <row r="39" spans="1:12" ht="14.25" customHeight="1">
      <c r="A39" s="14"/>
      <c r="B39" s="37" t="s">
        <v>196</v>
      </c>
      <c r="C39" s="13">
        <v>56</v>
      </c>
      <c r="D39" s="13">
        <v>67</v>
      </c>
      <c r="E39" s="13">
        <v>65</v>
      </c>
      <c r="F39" s="31">
        <f t="shared" si="6"/>
        <v>132</v>
      </c>
      <c r="G39" s="129" t="s">
        <v>195</v>
      </c>
      <c r="H39" s="130"/>
      <c r="I39" s="55">
        <f>SUM(C46+C54+I10+I23+I30+I38)</f>
        <v>4133</v>
      </c>
      <c r="J39" s="55">
        <f>SUM(D46+D54+J10+J23+J30+J38)</f>
        <v>4867</v>
      </c>
      <c r="K39" s="55">
        <f>SUM(E46+E54+K10+K23+K30+K38)</f>
        <v>5280</v>
      </c>
      <c r="L39" s="54">
        <f>SUM(F46+F54+L10+L23+L30+L38)</f>
        <v>10147</v>
      </c>
    </row>
    <row r="40" spans="1:12" ht="14.25" customHeight="1">
      <c r="A40" s="14"/>
      <c r="B40" s="37" t="s">
        <v>194</v>
      </c>
      <c r="C40" s="13">
        <v>135</v>
      </c>
      <c r="D40" s="13">
        <v>159</v>
      </c>
      <c r="E40" s="13">
        <v>173</v>
      </c>
      <c r="F40" s="31">
        <f t="shared" si="6"/>
        <v>332</v>
      </c>
      <c r="G40" s="82"/>
      <c r="H40" s="32"/>
      <c r="I40" s="13"/>
      <c r="J40" s="13"/>
      <c r="K40" s="13"/>
      <c r="L40" s="52"/>
    </row>
    <row r="41" spans="1:12" ht="14.25" customHeight="1">
      <c r="A41" s="14"/>
      <c r="B41" s="37" t="s">
        <v>193</v>
      </c>
      <c r="C41" s="13">
        <v>68</v>
      </c>
      <c r="D41" s="13">
        <v>83</v>
      </c>
      <c r="E41" s="13">
        <v>86</v>
      </c>
      <c r="F41" s="31">
        <f t="shared" si="6"/>
        <v>169</v>
      </c>
      <c r="G41" s="57"/>
      <c r="H41" s="13"/>
      <c r="I41" s="13"/>
      <c r="J41" s="13"/>
      <c r="K41" s="81"/>
      <c r="L41" s="80"/>
    </row>
    <row r="42" spans="1:12" ht="14.25" customHeight="1">
      <c r="A42" s="14"/>
      <c r="B42" s="37" t="s">
        <v>192</v>
      </c>
      <c r="C42" s="13">
        <v>108</v>
      </c>
      <c r="D42" s="13">
        <v>129</v>
      </c>
      <c r="E42" s="13">
        <v>154</v>
      </c>
      <c r="F42" s="31">
        <f t="shared" si="6"/>
        <v>283</v>
      </c>
      <c r="G42" s="57"/>
      <c r="H42" s="13"/>
      <c r="I42" s="13"/>
      <c r="J42" s="13"/>
      <c r="K42" s="81"/>
      <c r="L42" s="80"/>
    </row>
    <row r="43" spans="1:12" ht="14.25" customHeight="1">
      <c r="A43" s="14"/>
      <c r="B43" s="37" t="s">
        <v>191</v>
      </c>
      <c r="C43" s="13">
        <v>11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>
      <c r="A44" s="14"/>
      <c r="B44" s="37" t="s">
        <v>190</v>
      </c>
      <c r="C44" s="13">
        <v>173</v>
      </c>
      <c r="D44" s="13">
        <v>201</v>
      </c>
      <c r="E44" s="13">
        <v>230</v>
      </c>
      <c r="F44" s="31">
        <f t="shared" si="6"/>
        <v>431</v>
      </c>
      <c r="G44" s="57"/>
      <c r="H44" s="13"/>
      <c r="I44" s="13"/>
      <c r="J44" s="13"/>
      <c r="K44" s="81"/>
      <c r="L44" s="80"/>
    </row>
    <row r="45" spans="1:12" ht="14.25" customHeight="1">
      <c r="A45" s="14"/>
      <c r="B45" s="37" t="s">
        <v>189</v>
      </c>
      <c r="C45" s="13">
        <v>161</v>
      </c>
      <c r="D45" s="13">
        <v>185</v>
      </c>
      <c r="E45" s="13">
        <v>210</v>
      </c>
      <c r="F45" s="31">
        <f t="shared" si="6"/>
        <v>395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1637</v>
      </c>
      <c r="D46" s="25">
        <f>SUM(D33:D45)</f>
        <v>1934</v>
      </c>
      <c r="E46" s="25">
        <f>SUM(E33:E45)</f>
        <v>2148</v>
      </c>
      <c r="F46" s="25">
        <f>SUM(F33:F45)</f>
        <v>4082</v>
      </c>
      <c r="G46" s="57"/>
      <c r="H46" s="13"/>
      <c r="I46" s="13"/>
      <c r="J46" s="13"/>
      <c r="K46" s="81"/>
      <c r="L46" s="80"/>
    </row>
    <row r="47" spans="1:12" ht="14.25" customHeight="1">
      <c r="A47" s="14" t="s">
        <v>187</v>
      </c>
      <c r="B47" s="37" t="s">
        <v>186</v>
      </c>
      <c r="C47" s="13">
        <v>97</v>
      </c>
      <c r="D47" s="13">
        <v>116</v>
      </c>
      <c r="E47" s="13">
        <v>117</v>
      </c>
      <c r="F47" s="31">
        <f t="shared" ref="F47:F53" si="7">SUM(D47:E47)</f>
        <v>233</v>
      </c>
      <c r="G47" s="57"/>
      <c r="H47" s="13"/>
      <c r="I47" s="13"/>
      <c r="J47" s="13"/>
      <c r="K47" s="81"/>
      <c r="L47" s="80"/>
    </row>
    <row r="48" spans="1:12" ht="14.25" customHeight="1">
      <c r="A48" s="14"/>
      <c r="B48" s="37" t="s">
        <v>185</v>
      </c>
      <c r="C48" s="13">
        <v>47</v>
      </c>
      <c r="D48" s="13">
        <v>41</v>
      </c>
      <c r="E48" s="13">
        <v>46</v>
      </c>
      <c r="F48" s="31">
        <f t="shared" si="7"/>
        <v>87</v>
      </c>
      <c r="G48" s="57"/>
      <c r="H48" s="13"/>
      <c r="I48" s="13"/>
      <c r="J48" s="13"/>
      <c r="K48" s="81"/>
      <c r="L48" s="80"/>
    </row>
    <row r="49" spans="1:12" ht="14.25" customHeight="1">
      <c r="A49" s="14"/>
      <c r="B49" s="37" t="s">
        <v>184</v>
      </c>
      <c r="C49" s="13">
        <v>105</v>
      </c>
      <c r="D49" s="13">
        <v>112</v>
      </c>
      <c r="E49" s="13">
        <v>123</v>
      </c>
      <c r="F49" s="31">
        <f t="shared" si="7"/>
        <v>235</v>
      </c>
      <c r="G49" s="57"/>
      <c r="H49" s="13"/>
      <c r="I49" s="13"/>
      <c r="J49" s="13"/>
      <c r="K49" s="81"/>
      <c r="L49" s="80"/>
    </row>
    <row r="50" spans="1:12" ht="14.25" customHeight="1">
      <c r="A50" s="14"/>
      <c r="B50" s="37" t="s">
        <v>183</v>
      </c>
      <c r="C50" s="13">
        <v>287</v>
      </c>
      <c r="D50" s="13">
        <v>332</v>
      </c>
      <c r="E50" s="13">
        <v>347</v>
      </c>
      <c r="F50" s="31">
        <f t="shared" si="7"/>
        <v>679</v>
      </c>
      <c r="G50" s="57"/>
      <c r="H50" s="13"/>
      <c r="I50" s="13"/>
      <c r="J50" s="13"/>
      <c r="K50" s="81"/>
      <c r="L50" s="80"/>
    </row>
    <row r="51" spans="1:12" ht="14.25" customHeight="1">
      <c r="A51" s="14"/>
      <c r="B51" s="37" t="s">
        <v>182</v>
      </c>
      <c r="C51" s="13">
        <v>131</v>
      </c>
      <c r="D51" s="13">
        <v>175</v>
      </c>
      <c r="E51" s="13">
        <v>177</v>
      </c>
      <c r="F51" s="31">
        <f t="shared" si="7"/>
        <v>352</v>
      </c>
      <c r="G51" s="57"/>
      <c r="H51" s="13"/>
      <c r="I51" s="13"/>
      <c r="J51" s="13"/>
      <c r="K51" s="81"/>
      <c r="L51" s="80"/>
    </row>
    <row r="52" spans="1:12" ht="14.25" customHeight="1">
      <c r="A52" s="14"/>
      <c r="B52" s="37" t="s">
        <v>181</v>
      </c>
      <c r="C52" s="13">
        <v>67</v>
      </c>
      <c r="D52" s="13">
        <v>89</v>
      </c>
      <c r="E52" s="13">
        <v>83</v>
      </c>
      <c r="F52" s="31">
        <f t="shared" si="7"/>
        <v>172</v>
      </c>
      <c r="G52" s="57"/>
      <c r="H52" s="13"/>
      <c r="I52" s="13"/>
      <c r="J52" s="13"/>
      <c r="K52" s="81"/>
      <c r="L52" s="80"/>
    </row>
    <row r="53" spans="1:12" ht="14.25" customHeight="1">
      <c r="A53" s="14"/>
      <c r="B53" s="37" t="s">
        <v>180</v>
      </c>
      <c r="C53" s="13">
        <v>18</v>
      </c>
      <c r="D53" s="13">
        <v>30</v>
      </c>
      <c r="E53" s="13">
        <v>25</v>
      </c>
      <c r="F53" s="31">
        <f t="shared" si="7"/>
        <v>55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752</v>
      </c>
      <c r="D54" s="25">
        <f>SUM(D47:D53)</f>
        <v>895</v>
      </c>
      <c r="E54" s="25">
        <f>SUM(E47:E53)</f>
        <v>918</v>
      </c>
      <c r="F54" s="25">
        <f>SUM(F47:F53)</f>
        <v>1813</v>
      </c>
      <c r="G54" s="57"/>
      <c r="H54" s="13"/>
      <c r="I54" s="13"/>
      <c r="J54" s="13"/>
      <c r="K54" s="13"/>
      <c r="L54" s="70"/>
    </row>
    <row r="55" spans="1:12" ht="14.25" customHeight="1">
      <c r="A55" s="14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4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4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4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40</v>
      </c>
      <c r="J60" s="64">
        <v>58</v>
      </c>
      <c r="K60" s="64">
        <v>56</v>
      </c>
      <c r="L60" s="63">
        <f t="shared" ref="L60:L65" si="8">SUM(J60:K60)</f>
        <v>114</v>
      </c>
    </row>
    <row r="61" spans="1:12" ht="14.25" customHeight="1">
      <c r="A61" s="14" t="s">
        <v>175</v>
      </c>
      <c r="B61" s="37" t="s">
        <v>174</v>
      </c>
      <c r="C61" s="74">
        <v>311</v>
      </c>
      <c r="D61" s="13">
        <v>415</v>
      </c>
      <c r="E61" s="13">
        <v>412</v>
      </c>
      <c r="F61" s="31">
        <f t="shared" ref="F61:F68" si="9">SUM(D61:E61)</f>
        <v>827</v>
      </c>
      <c r="G61" s="73"/>
      <c r="H61" s="37" t="s">
        <v>173</v>
      </c>
      <c r="I61" s="13">
        <v>49</v>
      </c>
      <c r="J61" s="13">
        <v>50</v>
      </c>
      <c r="K61" s="13">
        <v>64</v>
      </c>
      <c r="L61" s="61">
        <f t="shared" si="8"/>
        <v>114</v>
      </c>
    </row>
    <row r="62" spans="1:12" ht="14.25" customHeight="1">
      <c r="A62" s="14"/>
      <c r="B62" s="37" t="s">
        <v>172</v>
      </c>
      <c r="C62" s="13">
        <v>269</v>
      </c>
      <c r="D62" s="13">
        <v>341</v>
      </c>
      <c r="E62" s="13">
        <v>370</v>
      </c>
      <c r="F62" s="31">
        <f t="shared" si="9"/>
        <v>711</v>
      </c>
      <c r="G62" s="73"/>
      <c r="H62" s="37" t="s">
        <v>171</v>
      </c>
      <c r="I62" s="13">
        <v>33</v>
      </c>
      <c r="J62" s="13">
        <v>53</v>
      </c>
      <c r="K62" s="13">
        <v>53</v>
      </c>
      <c r="L62" s="61">
        <f t="shared" si="8"/>
        <v>106</v>
      </c>
    </row>
    <row r="63" spans="1:12" ht="14.25" customHeight="1">
      <c r="A63" s="14"/>
      <c r="B63" s="37" t="s">
        <v>170</v>
      </c>
      <c r="C63" s="13">
        <v>65</v>
      </c>
      <c r="D63" s="13">
        <v>90</v>
      </c>
      <c r="E63" s="13">
        <v>92</v>
      </c>
      <c r="F63" s="31">
        <f t="shared" si="9"/>
        <v>182</v>
      </c>
      <c r="G63" s="73"/>
      <c r="H63" s="37" t="s">
        <v>169</v>
      </c>
      <c r="I63" s="13">
        <v>30</v>
      </c>
      <c r="J63" s="13">
        <v>35</v>
      </c>
      <c r="K63" s="13">
        <v>29</v>
      </c>
      <c r="L63" s="61">
        <f t="shared" si="8"/>
        <v>64</v>
      </c>
    </row>
    <row r="64" spans="1:12" ht="14.25" customHeight="1">
      <c r="A64" s="14"/>
      <c r="B64" s="37" t="s">
        <v>168</v>
      </c>
      <c r="C64" s="13">
        <v>138</v>
      </c>
      <c r="D64" s="13">
        <v>185</v>
      </c>
      <c r="E64" s="13">
        <v>185</v>
      </c>
      <c r="F64" s="31">
        <f t="shared" si="9"/>
        <v>370</v>
      </c>
      <c r="G64" s="73"/>
      <c r="H64" s="37" t="s">
        <v>167</v>
      </c>
      <c r="I64" s="13">
        <v>50</v>
      </c>
      <c r="J64" s="13">
        <v>64</v>
      </c>
      <c r="K64" s="13">
        <v>65</v>
      </c>
      <c r="L64" s="61">
        <f t="shared" si="8"/>
        <v>129</v>
      </c>
    </row>
    <row r="65" spans="1:12" ht="14.25" customHeight="1">
      <c r="A65" s="14"/>
      <c r="B65" s="37" t="s">
        <v>166</v>
      </c>
      <c r="C65" s="13">
        <v>80</v>
      </c>
      <c r="D65" s="13">
        <v>108</v>
      </c>
      <c r="E65" s="13">
        <v>127</v>
      </c>
      <c r="F65" s="31">
        <f t="shared" si="9"/>
        <v>235</v>
      </c>
      <c r="G65" s="73"/>
      <c r="H65" s="37" t="s">
        <v>165</v>
      </c>
      <c r="I65" s="13">
        <v>70</v>
      </c>
      <c r="J65" s="13">
        <v>97</v>
      </c>
      <c r="K65" s="13">
        <v>92</v>
      </c>
      <c r="L65" s="61">
        <f t="shared" si="8"/>
        <v>189</v>
      </c>
    </row>
    <row r="66" spans="1:12" ht="14.25" customHeight="1">
      <c r="A66" s="14"/>
      <c r="B66" s="37" t="s">
        <v>164</v>
      </c>
      <c r="C66" s="13">
        <v>99</v>
      </c>
      <c r="D66" s="13">
        <v>128</v>
      </c>
      <c r="E66" s="13">
        <v>134</v>
      </c>
      <c r="F66" s="31">
        <f t="shared" si="9"/>
        <v>262</v>
      </c>
      <c r="G66" s="73"/>
      <c r="H66" s="26" t="s">
        <v>163</v>
      </c>
      <c r="I66" s="25">
        <f>SUM(I60:I65)</f>
        <v>272</v>
      </c>
      <c r="J66" s="25">
        <f>SUM(J60:J65)</f>
        <v>357</v>
      </c>
      <c r="K66" s="25">
        <f>SUM(K60:K65)</f>
        <v>359</v>
      </c>
      <c r="L66" s="60">
        <f>SUM(L60:L65)</f>
        <v>716</v>
      </c>
    </row>
    <row r="67" spans="1:12" ht="14.25" customHeight="1">
      <c r="A67" s="14"/>
      <c r="B67" s="37" t="s">
        <v>162</v>
      </c>
      <c r="C67" s="13">
        <v>297</v>
      </c>
      <c r="D67" s="13">
        <v>417</v>
      </c>
      <c r="E67" s="13">
        <v>410</v>
      </c>
      <c r="F67" s="31">
        <f t="shared" si="9"/>
        <v>827</v>
      </c>
      <c r="G67" s="145" t="s">
        <v>161</v>
      </c>
      <c r="H67" s="140"/>
      <c r="I67" s="55">
        <f>SUM(C69+C82+C93+C110+C114+I66)</f>
        <v>5893</v>
      </c>
      <c r="J67" s="55">
        <f>SUM(D69+D82+D93+D110+D114+J66)</f>
        <v>7460</v>
      </c>
      <c r="K67" s="55">
        <f>SUM(E69+E82+E93+E110+E114+K66)</f>
        <v>7822</v>
      </c>
      <c r="L67" s="54">
        <f>SUM(F69+F82+F93+F110+F114+L66)</f>
        <v>15282</v>
      </c>
    </row>
    <row r="68" spans="1:12" ht="14.25" customHeight="1">
      <c r="A68" s="14"/>
      <c r="B68" s="37" t="s">
        <v>160</v>
      </c>
      <c r="C68" s="13">
        <v>87</v>
      </c>
      <c r="D68" s="13">
        <v>113</v>
      </c>
      <c r="E68" s="13">
        <v>116</v>
      </c>
      <c r="F68" s="31">
        <f t="shared" si="9"/>
        <v>229</v>
      </c>
      <c r="G68" s="73"/>
      <c r="H68" s="32"/>
      <c r="I68" s="13"/>
      <c r="J68" s="13"/>
      <c r="K68" s="13"/>
      <c r="L68" s="52"/>
    </row>
    <row r="69" spans="1:12" ht="14.25" customHeight="1">
      <c r="A69" s="14"/>
      <c r="B69" s="26" t="s">
        <v>159</v>
      </c>
      <c r="C69" s="25">
        <f>SUM(C61:C68)</f>
        <v>1346</v>
      </c>
      <c r="D69" s="25">
        <f>SUM(D61:D68)</f>
        <v>1797</v>
      </c>
      <c r="E69" s="25">
        <f>SUM(E61:E68)</f>
        <v>1846</v>
      </c>
      <c r="F69" s="24">
        <f>SUM(F61:F68)</f>
        <v>3643</v>
      </c>
      <c r="G69" s="73"/>
      <c r="H69" s="13"/>
      <c r="I69" s="13"/>
      <c r="J69" s="13"/>
      <c r="K69" s="13"/>
      <c r="L69" s="70"/>
    </row>
    <row r="70" spans="1:12" ht="14.25" customHeight="1">
      <c r="A70" s="14" t="s">
        <v>158</v>
      </c>
      <c r="B70" s="37" t="s">
        <v>157</v>
      </c>
      <c r="C70" s="13">
        <v>41</v>
      </c>
      <c r="D70" s="13">
        <v>51</v>
      </c>
      <c r="E70" s="13">
        <v>49</v>
      </c>
      <c r="F70" s="31">
        <f t="shared" ref="F70:F81" si="10">SUM(D70:E70)</f>
        <v>100</v>
      </c>
      <c r="G70" s="73"/>
      <c r="H70" s="13"/>
      <c r="I70" s="13"/>
      <c r="J70" s="13"/>
      <c r="K70" s="13"/>
      <c r="L70" s="70"/>
    </row>
    <row r="71" spans="1:12" ht="14.25" customHeight="1">
      <c r="A71" s="14"/>
      <c r="B71" s="37" t="s">
        <v>156</v>
      </c>
      <c r="C71" s="13">
        <v>213</v>
      </c>
      <c r="D71" s="13">
        <v>251</v>
      </c>
      <c r="E71" s="13">
        <v>270</v>
      </c>
      <c r="F71" s="31">
        <f t="shared" si="10"/>
        <v>521</v>
      </c>
      <c r="G71" s="57"/>
      <c r="H71" s="13"/>
      <c r="I71" s="13"/>
      <c r="J71" s="13"/>
      <c r="K71" s="13"/>
      <c r="L71" s="70"/>
    </row>
    <row r="72" spans="1:12" ht="14.25" customHeight="1">
      <c r="A72" s="14"/>
      <c r="B72" s="37" t="s">
        <v>155</v>
      </c>
      <c r="C72" s="13">
        <v>136</v>
      </c>
      <c r="D72" s="13">
        <v>155</v>
      </c>
      <c r="E72" s="13">
        <v>170</v>
      </c>
      <c r="F72" s="31">
        <f t="shared" si="10"/>
        <v>325</v>
      </c>
      <c r="G72" s="57"/>
      <c r="H72" s="13"/>
      <c r="I72" s="13"/>
      <c r="J72" s="13"/>
      <c r="K72" s="13"/>
      <c r="L72" s="70"/>
    </row>
    <row r="73" spans="1:12" ht="14.25" customHeight="1">
      <c r="A73" s="14"/>
      <c r="B73" s="37" t="s">
        <v>154</v>
      </c>
      <c r="C73" s="13">
        <v>65</v>
      </c>
      <c r="D73" s="13">
        <v>77</v>
      </c>
      <c r="E73" s="13">
        <v>77</v>
      </c>
      <c r="F73" s="31">
        <f t="shared" si="10"/>
        <v>154</v>
      </c>
      <c r="G73" s="57"/>
      <c r="H73" s="13"/>
      <c r="I73" s="13"/>
      <c r="J73" s="13"/>
      <c r="K73" s="13"/>
      <c r="L73" s="70"/>
    </row>
    <row r="74" spans="1:12" ht="14.25" customHeight="1">
      <c r="A74" s="14"/>
      <c r="B74" s="37" t="s">
        <v>153</v>
      </c>
      <c r="C74" s="13">
        <v>85</v>
      </c>
      <c r="D74" s="13">
        <v>76</v>
      </c>
      <c r="E74" s="13">
        <v>100</v>
      </c>
      <c r="F74" s="31">
        <f t="shared" si="10"/>
        <v>176</v>
      </c>
      <c r="G74" s="57"/>
      <c r="H74" s="13"/>
      <c r="I74" s="13"/>
      <c r="J74" s="13"/>
      <c r="K74" s="13"/>
      <c r="L74" s="70"/>
    </row>
    <row r="75" spans="1:12" ht="14.25" customHeight="1">
      <c r="A75" s="14"/>
      <c r="B75" s="37" t="s">
        <v>152</v>
      </c>
      <c r="C75" s="13">
        <v>359</v>
      </c>
      <c r="D75" s="13">
        <v>448</v>
      </c>
      <c r="E75" s="13">
        <v>464</v>
      </c>
      <c r="F75" s="31">
        <f t="shared" si="10"/>
        <v>912</v>
      </c>
      <c r="G75" s="57"/>
      <c r="H75" s="13"/>
      <c r="I75" s="13"/>
      <c r="J75" s="13"/>
      <c r="K75" s="13"/>
      <c r="L75" s="70"/>
    </row>
    <row r="76" spans="1:12" ht="14.25" customHeight="1">
      <c r="A76" s="14"/>
      <c r="B76" s="37" t="s">
        <v>151</v>
      </c>
      <c r="C76" s="13">
        <v>166</v>
      </c>
      <c r="D76" s="13">
        <v>210</v>
      </c>
      <c r="E76" s="13">
        <v>231</v>
      </c>
      <c r="F76" s="31">
        <f t="shared" si="10"/>
        <v>441</v>
      </c>
      <c r="G76" s="57"/>
      <c r="H76" s="13"/>
      <c r="I76" s="13"/>
      <c r="J76" s="13"/>
      <c r="K76" s="13"/>
      <c r="L76" s="70"/>
    </row>
    <row r="77" spans="1:12" ht="14.25" customHeight="1">
      <c r="A77" s="14"/>
      <c r="B77" s="37" t="s">
        <v>150</v>
      </c>
      <c r="C77" s="13">
        <v>63</v>
      </c>
      <c r="D77" s="13">
        <v>69</v>
      </c>
      <c r="E77" s="13">
        <v>75</v>
      </c>
      <c r="F77" s="31">
        <f t="shared" si="10"/>
        <v>144</v>
      </c>
      <c r="G77" s="57"/>
      <c r="H77" s="13"/>
      <c r="I77" s="13"/>
      <c r="J77" s="13"/>
      <c r="K77" s="13"/>
      <c r="L77" s="70"/>
    </row>
    <row r="78" spans="1:12" ht="14.25" customHeight="1">
      <c r="A78" s="14"/>
      <c r="B78" s="37" t="s">
        <v>149</v>
      </c>
      <c r="C78" s="13">
        <v>48</v>
      </c>
      <c r="D78" s="13">
        <v>57</v>
      </c>
      <c r="E78" s="13">
        <v>55</v>
      </c>
      <c r="F78" s="31">
        <f t="shared" si="10"/>
        <v>112</v>
      </c>
      <c r="G78" s="57"/>
      <c r="H78" s="13"/>
      <c r="I78" s="13"/>
      <c r="J78" s="13"/>
      <c r="K78" s="13"/>
      <c r="L78" s="70"/>
    </row>
    <row r="79" spans="1:12" ht="14.25" customHeight="1">
      <c r="A79" s="14"/>
      <c r="B79" s="37" t="s">
        <v>148</v>
      </c>
      <c r="C79" s="13">
        <v>132</v>
      </c>
      <c r="D79" s="13">
        <v>174</v>
      </c>
      <c r="E79" s="13">
        <v>176</v>
      </c>
      <c r="F79" s="31">
        <f t="shared" si="10"/>
        <v>350</v>
      </c>
      <c r="G79" s="57"/>
      <c r="H79" s="13"/>
      <c r="I79" s="13"/>
      <c r="J79" s="13"/>
      <c r="K79" s="13"/>
      <c r="L79" s="70"/>
    </row>
    <row r="80" spans="1:12" ht="14.25" customHeight="1">
      <c r="A80" s="14"/>
      <c r="B80" s="37" t="s">
        <v>147</v>
      </c>
      <c r="C80" s="13">
        <v>153</v>
      </c>
      <c r="D80" s="13">
        <v>183</v>
      </c>
      <c r="E80" s="13">
        <v>158</v>
      </c>
      <c r="F80" s="31">
        <f t="shared" si="10"/>
        <v>341</v>
      </c>
      <c r="G80" s="57"/>
      <c r="H80" s="13"/>
      <c r="I80" s="13"/>
      <c r="J80" s="13"/>
      <c r="K80" s="13"/>
      <c r="L80" s="70"/>
    </row>
    <row r="81" spans="1:12" ht="14.25" customHeight="1">
      <c r="A81" s="14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>
      <c r="A82" s="14"/>
      <c r="B82" s="26" t="s">
        <v>145</v>
      </c>
      <c r="C82" s="25">
        <f>SUM(C70:C81)</f>
        <v>1478</v>
      </c>
      <c r="D82" s="25">
        <f>SUM(D70:D81)</f>
        <v>1778</v>
      </c>
      <c r="E82" s="25">
        <f>SUM(E70:E81)</f>
        <v>1849</v>
      </c>
      <c r="F82" s="25">
        <f>SUM(F70:F81)</f>
        <v>3627</v>
      </c>
      <c r="G82" s="57"/>
      <c r="H82" s="13"/>
      <c r="I82" s="13"/>
      <c r="J82" s="13"/>
      <c r="K82" s="13"/>
      <c r="L82" s="70"/>
    </row>
    <row r="83" spans="1:12" ht="14.25" customHeight="1">
      <c r="A83" s="14" t="s">
        <v>139</v>
      </c>
      <c r="B83" s="37" t="s">
        <v>144</v>
      </c>
      <c r="C83" s="13">
        <v>341</v>
      </c>
      <c r="D83" s="13">
        <v>386</v>
      </c>
      <c r="E83" s="13">
        <v>438</v>
      </c>
      <c r="F83" s="31">
        <f t="shared" ref="F83:F92" si="11">SUM(D83:E83)</f>
        <v>824</v>
      </c>
      <c r="G83" s="57"/>
      <c r="H83" s="13"/>
      <c r="I83" s="13"/>
      <c r="J83" s="13"/>
      <c r="K83" s="13"/>
      <c r="L83" s="70"/>
    </row>
    <row r="84" spans="1:12" ht="14.25" customHeight="1">
      <c r="A84" s="14"/>
      <c r="B84" s="37" t="s">
        <v>143</v>
      </c>
      <c r="C84" s="13">
        <v>310</v>
      </c>
      <c r="D84" s="13">
        <v>359</v>
      </c>
      <c r="E84" s="13">
        <v>396</v>
      </c>
      <c r="F84" s="31">
        <f t="shared" si="11"/>
        <v>755</v>
      </c>
      <c r="G84" s="57"/>
      <c r="H84" s="13"/>
      <c r="I84" s="13"/>
      <c r="J84" s="13"/>
      <c r="K84" s="13"/>
      <c r="L84" s="70"/>
    </row>
    <row r="85" spans="1:12" ht="14.25" customHeight="1">
      <c r="A85" s="14"/>
      <c r="B85" s="37" t="s">
        <v>142</v>
      </c>
      <c r="C85" s="13">
        <v>121</v>
      </c>
      <c r="D85" s="13">
        <v>131</v>
      </c>
      <c r="E85" s="13">
        <v>137</v>
      </c>
      <c r="F85" s="31">
        <f t="shared" si="11"/>
        <v>268</v>
      </c>
      <c r="G85" s="57"/>
      <c r="H85" s="13"/>
      <c r="I85" s="13"/>
      <c r="J85" s="13"/>
      <c r="K85" s="13"/>
      <c r="L85" s="70"/>
    </row>
    <row r="86" spans="1:12" ht="14.25" customHeight="1">
      <c r="A86" s="14"/>
      <c r="B86" s="37" t="s">
        <v>141</v>
      </c>
      <c r="C86" s="13">
        <v>85</v>
      </c>
      <c r="D86" s="13">
        <v>116</v>
      </c>
      <c r="E86" s="13">
        <v>120</v>
      </c>
      <c r="F86" s="31">
        <f t="shared" si="11"/>
        <v>236</v>
      </c>
      <c r="G86" s="57"/>
      <c r="H86" s="13"/>
      <c r="I86" s="13"/>
      <c r="J86" s="13"/>
      <c r="K86" s="13"/>
      <c r="L86" s="70"/>
    </row>
    <row r="87" spans="1:12" ht="14.25" customHeight="1">
      <c r="A87" s="14"/>
      <c r="B87" s="37" t="s">
        <v>140</v>
      </c>
      <c r="C87" s="13">
        <v>48</v>
      </c>
      <c r="D87" s="13">
        <v>62</v>
      </c>
      <c r="E87" s="13">
        <v>55</v>
      </c>
      <c r="F87" s="31">
        <f t="shared" si="11"/>
        <v>117</v>
      </c>
      <c r="G87" s="57"/>
      <c r="H87" s="13"/>
      <c r="I87" s="13"/>
      <c r="J87" s="13"/>
      <c r="K87" s="13"/>
      <c r="L87" s="70"/>
    </row>
    <row r="88" spans="1:12" ht="14.25" customHeight="1">
      <c r="A88" s="14"/>
      <c r="B88" s="37" t="s">
        <v>139</v>
      </c>
      <c r="C88" s="13">
        <v>141</v>
      </c>
      <c r="D88" s="13">
        <v>195</v>
      </c>
      <c r="E88" s="13">
        <v>213</v>
      </c>
      <c r="F88" s="31">
        <f t="shared" si="11"/>
        <v>408</v>
      </c>
      <c r="G88" s="57"/>
      <c r="H88" s="13"/>
      <c r="I88" s="13"/>
      <c r="J88" s="13"/>
      <c r="K88" s="13"/>
      <c r="L88" s="70"/>
    </row>
    <row r="89" spans="1:12" ht="14.25" customHeight="1">
      <c r="A89" s="14"/>
      <c r="B89" s="37" t="s">
        <v>138</v>
      </c>
      <c r="C89" s="13">
        <v>112</v>
      </c>
      <c r="D89" s="13">
        <v>139</v>
      </c>
      <c r="E89" s="13">
        <v>152</v>
      </c>
      <c r="F89" s="31">
        <f t="shared" si="11"/>
        <v>291</v>
      </c>
      <c r="G89" s="57"/>
      <c r="H89" s="32"/>
      <c r="I89" s="13"/>
      <c r="J89" s="13"/>
      <c r="K89" s="13"/>
      <c r="L89" s="70"/>
    </row>
    <row r="90" spans="1:12" ht="14.25" customHeight="1">
      <c r="A90" s="14"/>
      <c r="B90" s="37" t="s">
        <v>137</v>
      </c>
      <c r="C90" s="13">
        <v>105</v>
      </c>
      <c r="D90" s="13">
        <v>160</v>
      </c>
      <c r="E90" s="13">
        <v>151</v>
      </c>
      <c r="F90" s="31">
        <f t="shared" si="11"/>
        <v>311</v>
      </c>
      <c r="G90" s="57"/>
      <c r="H90" s="13"/>
      <c r="I90" s="13"/>
      <c r="J90" s="13"/>
      <c r="K90" s="13"/>
      <c r="L90" s="70"/>
    </row>
    <row r="91" spans="1:12" ht="14.25" customHeight="1">
      <c r="A91" s="14"/>
      <c r="B91" s="37" t="s">
        <v>136</v>
      </c>
      <c r="C91" s="13">
        <v>48</v>
      </c>
      <c r="D91" s="13">
        <v>63</v>
      </c>
      <c r="E91" s="13">
        <v>78</v>
      </c>
      <c r="F91" s="31">
        <f t="shared" si="11"/>
        <v>141</v>
      </c>
      <c r="G91" s="57"/>
      <c r="H91" s="13"/>
      <c r="I91" s="13"/>
      <c r="J91" s="13"/>
      <c r="K91" s="13"/>
      <c r="L91" s="70"/>
    </row>
    <row r="92" spans="1:12" ht="14.25" customHeight="1">
      <c r="A92" s="14"/>
      <c r="B92" s="37" t="s">
        <v>135</v>
      </c>
      <c r="C92" s="13">
        <v>222</v>
      </c>
      <c r="D92" s="13">
        <v>290</v>
      </c>
      <c r="E92" s="13">
        <v>333</v>
      </c>
      <c r="F92" s="31">
        <f t="shared" si="11"/>
        <v>623</v>
      </c>
      <c r="G92" s="57"/>
      <c r="H92" s="13"/>
      <c r="I92" s="13"/>
      <c r="J92" s="13"/>
      <c r="K92" s="13"/>
      <c r="L92" s="70"/>
    </row>
    <row r="93" spans="1:12" ht="14.25" customHeight="1">
      <c r="A93" s="14"/>
      <c r="B93" s="26" t="s">
        <v>134</v>
      </c>
      <c r="C93" s="25">
        <f>SUM(C83:C92)</f>
        <v>1533</v>
      </c>
      <c r="D93" s="25">
        <f>SUM(D83:D92)</f>
        <v>1901</v>
      </c>
      <c r="E93" s="25">
        <f>SUM(E83:E92)</f>
        <v>2073</v>
      </c>
      <c r="F93" s="24">
        <f>SUM(F83:F92)</f>
        <v>3974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40</v>
      </c>
      <c r="E94" s="13">
        <v>44</v>
      </c>
      <c r="F94" s="31">
        <f t="shared" ref="F94:F109" si="12">SUM(D94:E94)</f>
        <v>84</v>
      </c>
      <c r="G94" s="57"/>
      <c r="H94" s="13"/>
      <c r="I94" s="13"/>
      <c r="J94" s="13"/>
      <c r="K94" s="13"/>
      <c r="L94" s="70"/>
    </row>
    <row r="95" spans="1:12" ht="14.25" customHeight="1">
      <c r="A95" s="14"/>
      <c r="B95" s="37" t="s">
        <v>131</v>
      </c>
      <c r="C95" s="13">
        <v>44</v>
      </c>
      <c r="D95" s="13">
        <v>55</v>
      </c>
      <c r="E95" s="13">
        <v>48</v>
      </c>
      <c r="F95" s="31">
        <f t="shared" si="12"/>
        <v>103</v>
      </c>
      <c r="G95" s="57"/>
      <c r="H95" s="13"/>
      <c r="I95" s="13"/>
      <c r="J95" s="13"/>
      <c r="K95" s="13"/>
      <c r="L95" s="70"/>
    </row>
    <row r="96" spans="1:12" ht="14.25" customHeight="1">
      <c r="A96" s="14"/>
      <c r="B96" s="37" t="s">
        <v>130</v>
      </c>
      <c r="C96" s="13">
        <v>24</v>
      </c>
      <c r="D96" s="13">
        <v>30</v>
      </c>
      <c r="E96" s="13">
        <v>37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>
      <c r="A97" s="14"/>
      <c r="B97" s="37" t="s">
        <v>129</v>
      </c>
      <c r="C97" s="13">
        <v>41</v>
      </c>
      <c r="D97" s="13">
        <v>45</v>
      </c>
      <c r="E97" s="13">
        <v>48</v>
      </c>
      <c r="F97" s="31">
        <f t="shared" si="12"/>
        <v>93</v>
      </c>
      <c r="G97" s="57"/>
      <c r="H97" s="13"/>
      <c r="I97" s="13"/>
      <c r="J97" s="13"/>
      <c r="K97" s="13"/>
      <c r="L97" s="70"/>
    </row>
    <row r="98" spans="1:12" ht="14.25" customHeight="1">
      <c r="A98" s="14"/>
      <c r="B98" s="37" t="s">
        <v>128</v>
      </c>
      <c r="C98" s="13">
        <v>117</v>
      </c>
      <c r="D98" s="13">
        <v>144</v>
      </c>
      <c r="E98" s="13">
        <v>157</v>
      </c>
      <c r="F98" s="31">
        <f t="shared" si="12"/>
        <v>301</v>
      </c>
      <c r="G98" s="57"/>
      <c r="H98" s="13"/>
      <c r="I98" s="13"/>
      <c r="J98" s="13"/>
      <c r="K98" s="13"/>
      <c r="L98" s="70"/>
    </row>
    <row r="99" spans="1:12" ht="14.25" customHeight="1">
      <c r="A99" s="14"/>
      <c r="B99" s="37" t="s">
        <v>127</v>
      </c>
      <c r="C99" s="13">
        <v>19</v>
      </c>
      <c r="D99" s="13">
        <v>25</v>
      </c>
      <c r="E99" s="13">
        <v>24</v>
      </c>
      <c r="F99" s="31">
        <f t="shared" si="12"/>
        <v>49</v>
      </c>
      <c r="G99" s="57"/>
      <c r="H99" s="13"/>
      <c r="I99" s="13"/>
      <c r="J99" s="13"/>
      <c r="K99" s="13"/>
      <c r="L99" s="70"/>
    </row>
    <row r="100" spans="1:12" ht="14.25" customHeight="1">
      <c r="A100" s="14"/>
      <c r="B100" s="37" t="s">
        <v>126</v>
      </c>
      <c r="C100" s="13">
        <v>48</v>
      </c>
      <c r="D100" s="13">
        <v>65</v>
      </c>
      <c r="E100" s="13">
        <v>63</v>
      </c>
      <c r="F100" s="31">
        <f t="shared" si="12"/>
        <v>128</v>
      </c>
      <c r="G100" s="57"/>
      <c r="H100" s="13"/>
      <c r="I100" s="13"/>
      <c r="J100" s="13"/>
      <c r="K100" s="13"/>
      <c r="L100" s="70"/>
    </row>
    <row r="101" spans="1:12" ht="14.25" customHeight="1">
      <c r="A101" s="14"/>
      <c r="B101" s="37" t="s">
        <v>125</v>
      </c>
      <c r="C101" s="13">
        <v>102</v>
      </c>
      <c r="D101" s="13">
        <v>117</v>
      </c>
      <c r="E101" s="13">
        <v>136</v>
      </c>
      <c r="F101" s="31">
        <f t="shared" si="12"/>
        <v>253</v>
      </c>
      <c r="G101" s="57"/>
      <c r="H101" s="13"/>
      <c r="I101" s="13"/>
      <c r="J101" s="13"/>
      <c r="K101" s="13"/>
      <c r="L101" s="70"/>
    </row>
    <row r="102" spans="1:12" ht="14.25" customHeight="1">
      <c r="A102" s="14"/>
      <c r="B102" s="37" t="s">
        <v>124</v>
      </c>
      <c r="C102" s="13">
        <v>146</v>
      </c>
      <c r="D102" s="13">
        <v>183</v>
      </c>
      <c r="E102" s="13">
        <v>194</v>
      </c>
      <c r="F102" s="31">
        <f t="shared" si="12"/>
        <v>377</v>
      </c>
      <c r="G102" s="57"/>
      <c r="H102" s="13"/>
      <c r="I102" s="13"/>
      <c r="J102" s="13"/>
      <c r="K102" s="13"/>
      <c r="L102" s="70"/>
    </row>
    <row r="103" spans="1:12" ht="14.25" customHeight="1">
      <c r="A103" s="14"/>
      <c r="B103" s="37" t="s">
        <v>123</v>
      </c>
      <c r="C103" s="13">
        <v>139</v>
      </c>
      <c r="D103" s="13">
        <v>198</v>
      </c>
      <c r="E103" s="13">
        <v>188</v>
      </c>
      <c r="F103" s="31">
        <f t="shared" si="12"/>
        <v>386</v>
      </c>
      <c r="G103" s="57"/>
      <c r="H103" s="13"/>
      <c r="I103" s="13"/>
      <c r="J103" s="13"/>
      <c r="K103" s="13"/>
      <c r="L103" s="70"/>
    </row>
    <row r="104" spans="1:12" ht="14.25" customHeight="1">
      <c r="A104" s="14"/>
      <c r="B104" s="37" t="s">
        <v>122</v>
      </c>
      <c r="C104" s="13">
        <v>68</v>
      </c>
      <c r="D104" s="13">
        <v>67</v>
      </c>
      <c r="E104" s="13">
        <v>68</v>
      </c>
      <c r="F104" s="31">
        <f t="shared" si="12"/>
        <v>135</v>
      </c>
      <c r="G104" s="57"/>
      <c r="H104" s="13"/>
      <c r="I104" s="13"/>
      <c r="J104" s="13"/>
      <c r="K104" s="13"/>
      <c r="L104" s="70"/>
    </row>
    <row r="105" spans="1:12" ht="14.25" customHeight="1">
      <c r="A105" s="14"/>
      <c r="B105" s="37" t="s">
        <v>121</v>
      </c>
      <c r="C105" s="13">
        <v>45</v>
      </c>
      <c r="D105" s="13">
        <v>63</v>
      </c>
      <c r="E105" s="13">
        <v>67</v>
      </c>
      <c r="F105" s="31">
        <f t="shared" si="12"/>
        <v>130</v>
      </c>
      <c r="G105" s="57"/>
      <c r="H105" s="13"/>
      <c r="I105" s="13"/>
      <c r="J105" s="13"/>
      <c r="K105" s="13"/>
      <c r="L105" s="70"/>
    </row>
    <row r="106" spans="1:12" ht="14.25" customHeight="1">
      <c r="A106" s="14"/>
      <c r="B106" s="37" t="s">
        <v>120</v>
      </c>
      <c r="C106" s="13">
        <v>30</v>
      </c>
      <c r="D106" s="13">
        <v>49</v>
      </c>
      <c r="E106" s="13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>
      <c r="A107" s="14"/>
      <c r="B107" s="37" t="s">
        <v>119</v>
      </c>
      <c r="C107" s="13">
        <v>86</v>
      </c>
      <c r="D107" s="13">
        <v>113</v>
      </c>
      <c r="E107" s="13">
        <v>120</v>
      </c>
      <c r="F107" s="31">
        <f t="shared" si="12"/>
        <v>233</v>
      </c>
      <c r="G107" s="57"/>
      <c r="H107" s="13"/>
      <c r="I107" s="13"/>
      <c r="J107" s="13"/>
      <c r="K107" s="13"/>
      <c r="L107" s="70"/>
    </row>
    <row r="108" spans="1:12" ht="14.25" customHeight="1">
      <c r="A108" s="14"/>
      <c r="B108" s="37" t="s">
        <v>118</v>
      </c>
      <c r="C108" s="13">
        <v>81</v>
      </c>
      <c r="D108" s="13">
        <v>94</v>
      </c>
      <c r="E108" s="13">
        <v>119</v>
      </c>
      <c r="F108" s="31">
        <f t="shared" si="12"/>
        <v>213</v>
      </c>
      <c r="G108" s="57"/>
      <c r="H108" s="13"/>
      <c r="I108" s="13"/>
      <c r="J108" s="13"/>
      <c r="K108" s="13"/>
      <c r="L108" s="70"/>
    </row>
    <row r="109" spans="1:12" ht="14.25" customHeight="1">
      <c r="A109" s="14"/>
      <c r="B109" s="37" t="s">
        <v>117</v>
      </c>
      <c r="C109" s="13">
        <v>77</v>
      </c>
      <c r="D109" s="13">
        <v>99</v>
      </c>
      <c r="E109" s="13">
        <v>98</v>
      </c>
      <c r="F109" s="31">
        <f t="shared" si="12"/>
        <v>197</v>
      </c>
      <c r="G109" s="57"/>
      <c r="H109" s="13"/>
      <c r="I109" s="13"/>
      <c r="J109" s="13"/>
      <c r="K109" s="13"/>
      <c r="L109" s="70"/>
    </row>
    <row r="110" spans="1:12" ht="14.25" customHeight="1">
      <c r="A110" s="14"/>
      <c r="B110" s="26" t="s">
        <v>116</v>
      </c>
      <c r="C110" s="25">
        <f>SUM(C94:C109)</f>
        <v>1100</v>
      </c>
      <c r="D110" s="25">
        <f>SUM(D94:D109)</f>
        <v>1387</v>
      </c>
      <c r="E110" s="25">
        <f>SUM(E94:E109)</f>
        <v>1467</v>
      </c>
      <c r="F110" s="24">
        <f>SUM(F94:F109)</f>
        <v>2854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52</v>
      </c>
      <c r="D111" s="13">
        <v>80</v>
      </c>
      <c r="E111" s="13">
        <v>76</v>
      </c>
      <c r="F111" s="31">
        <f>SUM(D111:E111)</f>
        <v>156</v>
      </c>
      <c r="G111" s="57"/>
      <c r="H111" s="13"/>
      <c r="I111" s="13"/>
      <c r="J111" s="13"/>
      <c r="K111" s="13"/>
      <c r="L111" s="70"/>
    </row>
    <row r="112" spans="1:12" ht="14.25" customHeight="1">
      <c r="A112" s="14"/>
      <c r="B112" s="37" t="s">
        <v>113</v>
      </c>
      <c r="C112" s="13">
        <v>71</v>
      </c>
      <c r="D112" s="13">
        <v>96</v>
      </c>
      <c r="E112" s="13">
        <v>88</v>
      </c>
      <c r="F112" s="31">
        <f>SUM(D112:E112)</f>
        <v>184</v>
      </c>
      <c r="G112" s="57"/>
      <c r="H112" s="13"/>
      <c r="I112" s="13"/>
      <c r="J112" s="13"/>
      <c r="K112" s="13"/>
      <c r="L112" s="70"/>
    </row>
    <row r="113" spans="1:12" ht="14.25" customHeight="1">
      <c r="A113" s="14"/>
      <c r="B113" s="37" t="s">
        <v>112</v>
      </c>
      <c r="C113" s="13">
        <v>41</v>
      </c>
      <c r="D113" s="13">
        <v>64</v>
      </c>
      <c r="E113" s="13">
        <v>64</v>
      </c>
      <c r="F113" s="31">
        <f>SUM(D113:E113)</f>
        <v>128</v>
      </c>
      <c r="G113" s="57"/>
      <c r="H113" s="13"/>
      <c r="I113" s="13"/>
      <c r="J113" s="13"/>
      <c r="K113" s="13"/>
      <c r="L113" s="70"/>
    </row>
    <row r="114" spans="1:12" ht="14.25" customHeight="1">
      <c r="A114" s="14"/>
      <c r="B114" s="26" t="s">
        <v>111</v>
      </c>
      <c r="C114" s="25">
        <f>SUM(C111:C113)</f>
        <v>164</v>
      </c>
      <c r="D114" s="25">
        <f>SUM(D111:D113)</f>
        <v>240</v>
      </c>
      <c r="E114" s="25">
        <f>SUM(E111:E113)</f>
        <v>228</v>
      </c>
      <c r="F114" s="24">
        <f>SUM(F111:F113)</f>
        <v>468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245</v>
      </c>
      <c r="K116" s="64">
        <v>249</v>
      </c>
      <c r="L116" s="63">
        <f t="shared" ref="L116:L124" si="13">SUM(J116:K116)</f>
        <v>494</v>
      </c>
    </row>
    <row r="117" spans="1:12" ht="14.25" customHeight="1">
      <c r="A117" s="14" t="s">
        <v>107</v>
      </c>
      <c r="B117" s="37" t="s">
        <v>106</v>
      </c>
      <c r="C117" s="13">
        <v>175</v>
      </c>
      <c r="D117" s="13">
        <v>171</v>
      </c>
      <c r="E117" s="13">
        <v>199</v>
      </c>
      <c r="F117" s="31">
        <f t="shared" ref="F117:F138" si="14">SUM(D117:E117)</f>
        <v>370</v>
      </c>
      <c r="G117" s="57"/>
      <c r="H117" s="37" t="s">
        <v>105</v>
      </c>
      <c r="I117" s="13">
        <v>142</v>
      </c>
      <c r="J117" s="13">
        <v>174</v>
      </c>
      <c r="K117" s="13">
        <v>184</v>
      </c>
      <c r="L117" s="61">
        <f t="shared" si="13"/>
        <v>358</v>
      </c>
    </row>
    <row r="118" spans="1:12" ht="14.25" customHeight="1">
      <c r="A118" s="14"/>
      <c r="B118" s="37" t="s">
        <v>104</v>
      </c>
      <c r="C118" s="13">
        <v>292</v>
      </c>
      <c r="D118" s="13">
        <v>280</v>
      </c>
      <c r="E118" s="13">
        <v>252</v>
      </c>
      <c r="F118" s="31">
        <f t="shared" si="14"/>
        <v>532</v>
      </c>
      <c r="G118" s="57"/>
      <c r="H118" s="37" t="s">
        <v>103</v>
      </c>
      <c r="I118" s="13">
        <v>135</v>
      </c>
      <c r="J118" s="13">
        <v>198</v>
      </c>
      <c r="K118" s="13">
        <v>218</v>
      </c>
      <c r="L118" s="61">
        <f t="shared" si="13"/>
        <v>416</v>
      </c>
    </row>
    <row r="119" spans="1:12" ht="14.25" customHeight="1">
      <c r="A119" s="14"/>
      <c r="B119" s="37" t="s">
        <v>102</v>
      </c>
      <c r="C119" s="13">
        <v>107</v>
      </c>
      <c r="D119" s="13">
        <v>105</v>
      </c>
      <c r="E119" s="13">
        <v>104</v>
      </c>
      <c r="F119" s="31">
        <f t="shared" si="14"/>
        <v>209</v>
      </c>
      <c r="G119" s="57"/>
      <c r="H119" s="37" t="s">
        <v>101</v>
      </c>
      <c r="I119" s="13">
        <v>50</v>
      </c>
      <c r="J119" s="13">
        <v>50</v>
      </c>
      <c r="K119" s="13">
        <v>64</v>
      </c>
      <c r="L119" s="61">
        <f t="shared" si="13"/>
        <v>114</v>
      </c>
    </row>
    <row r="120" spans="1:12" ht="14.25" customHeight="1">
      <c r="A120" s="14"/>
      <c r="B120" s="37" t="s">
        <v>100</v>
      </c>
      <c r="C120" s="13">
        <v>109</v>
      </c>
      <c r="D120" s="13">
        <v>94</v>
      </c>
      <c r="E120" s="13">
        <v>126</v>
      </c>
      <c r="F120" s="31">
        <f t="shared" si="14"/>
        <v>220</v>
      </c>
      <c r="G120" s="57"/>
      <c r="H120" s="37" t="s">
        <v>99</v>
      </c>
      <c r="I120" s="13">
        <v>141</v>
      </c>
      <c r="J120" s="13">
        <v>156</v>
      </c>
      <c r="K120" s="13">
        <v>175</v>
      </c>
      <c r="L120" s="61">
        <f t="shared" si="13"/>
        <v>331</v>
      </c>
    </row>
    <row r="121" spans="1:12" ht="14.25" customHeight="1">
      <c r="A121" s="14"/>
      <c r="B121" s="37" t="s">
        <v>98</v>
      </c>
      <c r="C121" s="13">
        <v>67</v>
      </c>
      <c r="D121" s="13">
        <v>63</v>
      </c>
      <c r="E121" s="13">
        <v>67</v>
      </c>
      <c r="F121" s="31">
        <f t="shared" si="14"/>
        <v>130</v>
      </c>
      <c r="G121" s="57"/>
      <c r="H121" s="37" t="s">
        <v>97</v>
      </c>
      <c r="I121" s="13">
        <v>141</v>
      </c>
      <c r="J121" s="13">
        <v>173</v>
      </c>
      <c r="K121" s="62">
        <v>168</v>
      </c>
      <c r="L121" s="61">
        <f t="shared" si="13"/>
        <v>341</v>
      </c>
    </row>
    <row r="122" spans="1:12" ht="14.25" customHeight="1">
      <c r="A122" s="14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4"/>
        <v>58</v>
      </c>
      <c r="G122" s="57"/>
      <c r="H122" s="37" t="s">
        <v>95</v>
      </c>
      <c r="I122" s="13">
        <v>184</v>
      </c>
      <c r="J122" s="13">
        <v>209</v>
      </c>
      <c r="K122" s="13">
        <v>220</v>
      </c>
      <c r="L122" s="61">
        <f t="shared" si="13"/>
        <v>429</v>
      </c>
    </row>
    <row r="123" spans="1:12" ht="14.25" customHeight="1">
      <c r="A123" s="14"/>
      <c r="B123" s="37" t="s">
        <v>94</v>
      </c>
      <c r="C123" s="13">
        <v>64</v>
      </c>
      <c r="D123" s="13">
        <v>65</v>
      </c>
      <c r="E123" s="13">
        <v>72</v>
      </c>
      <c r="F123" s="31">
        <f t="shared" si="14"/>
        <v>137</v>
      </c>
      <c r="G123" s="57"/>
      <c r="H123" s="37" t="s">
        <v>93</v>
      </c>
      <c r="I123" s="13">
        <v>46</v>
      </c>
      <c r="J123" s="13">
        <v>56</v>
      </c>
      <c r="K123" s="13">
        <v>58</v>
      </c>
      <c r="L123" s="61">
        <f t="shared" si="13"/>
        <v>114</v>
      </c>
    </row>
    <row r="124" spans="1:12" ht="14.25" customHeight="1">
      <c r="A124" s="14"/>
      <c r="B124" s="37" t="s">
        <v>92</v>
      </c>
      <c r="C124" s="13">
        <v>145</v>
      </c>
      <c r="D124" s="13">
        <v>145</v>
      </c>
      <c r="E124" s="13">
        <v>167</v>
      </c>
      <c r="F124" s="31">
        <f t="shared" si="14"/>
        <v>312</v>
      </c>
      <c r="G124" s="57"/>
      <c r="H124" s="37" t="s">
        <v>91</v>
      </c>
      <c r="I124" s="13">
        <v>221</v>
      </c>
      <c r="J124" s="13">
        <v>237</v>
      </c>
      <c r="K124" s="13">
        <v>270</v>
      </c>
      <c r="L124" s="61">
        <f t="shared" si="13"/>
        <v>507</v>
      </c>
    </row>
    <row r="125" spans="1:12" ht="14.25" customHeight="1">
      <c r="A125" s="14"/>
      <c r="B125" s="37" t="s">
        <v>90</v>
      </c>
      <c r="C125" s="13">
        <v>49</v>
      </c>
      <c r="D125" s="13">
        <v>34</v>
      </c>
      <c r="E125" s="13">
        <v>55</v>
      </c>
      <c r="F125" s="31">
        <f t="shared" si="14"/>
        <v>89</v>
      </c>
      <c r="G125" s="57"/>
      <c r="H125" s="26" t="s">
        <v>89</v>
      </c>
      <c r="I125" s="25">
        <f>SUM(I116:I124)</f>
        <v>1243</v>
      </c>
      <c r="J125" s="25">
        <f>SUM(J116:J124)</f>
        <v>1498</v>
      </c>
      <c r="K125" s="25">
        <f>SUM(K116:K124)</f>
        <v>1606</v>
      </c>
      <c r="L125" s="60">
        <f>SUM(L116:L124)</f>
        <v>3104</v>
      </c>
    </row>
    <row r="126" spans="1:12" ht="14.25" customHeight="1">
      <c r="A126" s="14"/>
      <c r="B126" s="37" t="s">
        <v>88</v>
      </c>
      <c r="C126" s="13">
        <v>69</v>
      </c>
      <c r="D126" s="13">
        <v>64</v>
      </c>
      <c r="E126" s="13">
        <v>77</v>
      </c>
      <c r="F126" s="31">
        <f t="shared" si="14"/>
        <v>141</v>
      </c>
      <c r="G126" s="57" t="s">
        <v>87</v>
      </c>
      <c r="H126" s="37" t="s">
        <v>86</v>
      </c>
      <c r="I126" s="13">
        <v>34</v>
      </c>
      <c r="J126" s="13">
        <v>52</v>
      </c>
      <c r="K126" s="13">
        <v>37</v>
      </c>
      <c r="L126" s="58">
        <f t="shared" ref="L126:L139" si="15">SUM(J126:K126)</f>
        <v>89</v>
      </c>
    </row>
    <row r="127" spans="1:12" ht="14.25" customHeight="1">
      <c r="A127" s="14"/>
      <c r="B127" s="37" t="s">
        <v>85</v>
      </c>
      <c r="C127" s="13">
        <v>39</v>
      </c>
      <c r="D127" s="13">
        <v>45</v>
      </c>
      <c r="E127" s="13">
        <v>38</v>
      </c>
      <c r="F127" s="31">
        <f t="shared" si="14"/>
        <v>83</v>
      </c>
      <c r="G127" s="57"/>
      <c r="H127" s="59" t="s">
        <v>84</v>
      </c>
      <c r="I127" s="13">
        <v>12</v>
      </c>
      <c r="J127" s="13">
        <v>8</v>
      </c>
      <c r="K127" s="13">
        <v>12</v>
      </c>
      <c r="L127" s="58">
        <f t="shared" si="15"/>
        <v>20</v>
      </c>
    </row>
    <row r="128" spans="1:12" ht="14.25" customHeight="1">
      <c r="A128" s="14"/>
      <c r="B128" s="37" t="s">
        <v>83</v>
      </c>
      <c r="C128" s="13">
        <v>68</v>
      </c>
      <c r="D128" s="13">
        <v>60</v>
      </c>
      <c r="E128" s="13">
        <v>74</v>
      </c>
      <c r="F128" s="31">
        <f t="shared" si="14"/>
        <v>134</v>
      </c>
      <c r="G128" s="57"/>
      <c r="H128" s="59" t="s">
        <v>82</v>
      </c>
      <c r="I128" s="13">
        <v>42</v>
      </c>
      <c r="J128" s="13">
        <v>56</v>
      </c>
      <c r="K128" s="13">
        <v>71</v>
      </c>
      <c r="L128" s="58">
        <f t="shared" si="15"/>
        <v>127</v>
      </c>
    </row>
    <row r="129" spans="1:12" ht="14.25" customHeight="1">
      <c r="A129" s="14"/>
      <c r="B129" s="37" t="s">
        <v>81</v>
      </c>
      <c r="C129" s="13">
        <v>74</v>
      </c>
      <c r="D129" s="13">
        <v>66</v>
      </c>
      <c r="E129" s="13">
        <v>82</v>
      </c>
      <c r="F129" s="31">
        <f t="shared" si="14"/>
        <v>148</v>
      </c>
      <c r="G129" s="57"/>
      <c r="H129" s="59" t="s">
        <v>80</v>
      </c>
      <c r="I129" s="13">
        <v>20</v>
      </c>
      <c r="J129" s="13">
        <v>20</v>
      </c>
      <c r="K129" s="13">
        <v>17</v>
      </c>
      <c r="L129" s="58">
        <f t="shared" si="15"/>
        <v>37</v>
      </c>
    </row>
    <row r="130" spans="1:12" ht="14.25" customHeight="1">
      <c r="A130" s="14"/>
      <c r="B130" s="37" t="s">
        <v>79</v>
      </c>
      <c r="C130" s="13">
        <v>68</v>
      </c>
      <c r="D130" s="13">
        <v>60</v>
      </c>
      <c r="E130" s="13">
        <v>69</v>
      </c>
      <c r="F130" s="31">
        <f t="shared" si="14"/>
        <v>129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>
      <c r="A131" s="14"/>
      <c r="B131" s="37" t="s">
        <v>77</v>
      </c>
      <c r="C131" s="13">
        <v>113</v>
      </c>
      <c r="D131" s="13">
        <v>113</v>
      </c>
      <c r="E131" s="13">
        <v>109</v>
      </c>
      <c r="F131" s="31">
        <f t="shared" si="14"/>
        <v>222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5"/>
        <v>26</v>
      </c>
    </row>
    <row r="132" spans="1:12" ht="14.25" customHeight="1">
      <c r="A132" s="14"/>
      <c r="B132" s="37" t="s">
        <v>75</v>
      </c>
      <c r="C132" s="13">
        <v>155</v>
      </c>
      <c r="D132" s="13">
        <v>150</v>
      </c>
      <c r="E132" s="13">
        <v>162</v>
      </c>
      <c r="F132" s="31">
        <f t="shared" si="14"/>
        <v>312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5"/>
        <v>44</v>
      </c>
    </row>
    <row r="133" spans="1:12" ht="14.25" customHeight="1">
      <c r="A133" s="14"/>
      <c r="B133" s="37" t="s">
        <v>73</v>
      </c>
      <c r="C133" s="13">
        <v>129</v>
      </c>
      <c r="D133" s="13">
        <v>124</v>
      </c>
      <c r="E133" s="13">
        <v>133</v>
      </c>
      <c r="F133" s="31">
        <f t="shared" si="14"/>
        <v>257</v>
      </c>
      <c r="G133" s="57"/>
      <c r="H133" s="59" t="s">
        <v>72</v>
      </c>
      <c r="I133" s="13">
        <v>18</v>
      </c>
      <c r="J133" s="13">
        <v>14</v>
      </c>
      <c r="K133" s="13">
        <v>15</v>
      </c>
      <c r="L133" s="58">
        <f t="shared" si="15"/>
        <v>29</v>
      </c>
    </row>
    <row r="134" spans="1:12" ht="14.25" customHeight="1">
      <c r="A134" s="14"/>
      <c r="B134" s="37" t="s">
        <v>71</v>
      </c>
      <c r="C134" s="13">
        <v>111</v>
      </c>
      <c r="D134" s="13">
        <v>112</v>
      </c>
      <c r="E134" s="13">
        <v>132</v>
      </c>
      <c r="F134" s="31">
        <f t="shared" si="14"/>
        <v>244</v>
      </c>
      <c r="G134" s="57"/>
      <c r="H134" s="59" t="s">
        <v>70</v>
      </c>
      <c r="I134" s="13">
        <v>18</v>
      </c>
      <c r="J134" s="13">
        <v>18</v>
      </c>
      <c r="K134" s="13">
        <v>23</v>
      </c>
      <c r="L134" s="58">
        <f t="shared" si="15"/>
        <v>41</v>
      </c>
    </row>
    <row r="135" spans="1:12" ht="14.25" customHeight="1">
      <c r="A135" s="14"/>
      <c r="B135" s="37" t="s">
        <v>69</v>
      </c>
      <c r="C135" s="13">
        <v>198</v>
      </c>
      <c r="D135" s="13">
        <v>211</v>
      </c>
      <c r="E135" s="13">
        <v>220</v>
      </c>
      <c r="F135" s="31">
        <f t="shared" si="14"/>
        <v>431</v>
      </c>
      <c r="G135" s="57"/>
      <c r="H135" s="59" t="s">
        <v>68</v>
      </c>
      <c r="I135" s="13">
        <v>24</v>
      </c>
      <c r="J135" s="13">
        <v>22</v>
      </c>
      <c r="K135" s="13">
        <v>25</v>
      </c>
      <c r="L135" s="58">
        <f t="shared" si="15"/>
        <v>47</v>
      </c>
    </row>
    <row r="136" spans="1:12" ht="14.25" customHeight="1">
      <c r="A136" s="14"/>
      <c r="B136" s="37" t="s">
        <v>67</v>
      </c>
      <c r="C136" s="13">
        <v>39</v>
      </c>
      <c r="D136" s="13">
        <v>45</v>
      </c>
      <c r="E136" s="13">
        <v>41</v>
      </c>
      <c r="F136" s="31">
        <f t="shared" si="14"/>
        <v>86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5"/>
        <v>20</v>
      </c>
    </row>
    <row r="137" spans="1:12" ht="14.25" customHeight="1">
      <c r="A137" s="14"/>
      <c r="B137" s="37" t="s">
        <v>65</v>
      </c>
      <c r="C137" s="13">
        <v>208</v>
      </c>
      <c r="D137" s="13">
        <v>168</v>
      </c>
      <c r="E137" s="13">
        <v>184</v>
      </c>
      <c r="F137" s="31">
        <f t="shared" si="14"/>
        <v>352</v>
      </c>
      <c r="G137" s="57"/>
      <c r="H137" s="59" t="s">
        <v>64</v>
      </c>
      <c r="I137" s="13">
        <v>25</v>
      </c>
      <c r="J137" s="13">
        <v>25</v>
      </c>
      <c r="K137" s="13">
        <v>27</v>
      </c>
      <c r="L137" s="58">
        <f t="shared" si="15"/>
        <v>52</v>
      </c>
    </row>
    <row r="138" spans="1:12" ht="14.25" customHeight="1">
      <c r="A138" s="14"/>
      <c r="B138" s="32" t="s">
        <v>63</v>
      </c>
      <c r="C138" s="13">
        <v>124</v>
      </c>
      <c r="D138" s="13">
        <v>180</v>
      </c>
      <c r="E138" s="13">
        <v>182</v>
      </c>
      <c r="F138" s="31">
        <f t="shared" si="14"/>
        <v>362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5"/>
        <v>40</v>
      </c>
    </row>
    <row r="139" spans="1:12" ht="14.25" customHeight="1">
      <c r="A139" s="14"/>
      <c r="B139" s="26" t="s">
        <v>61</v>
      </c>
      <c r="C139" s="25">
        <f>SUM(C117:C138)</f>
        <v>2429</v>
      </c>
      <c r="D139" s="25">
        <f>SUM(D117:D138)</f>
        <v>2379</v>
      </c>
      <c r="E139" s="25">
        <f>SUM(E117:E138)</f>
        <v>2579</v>
      </c>
      <c r="F139" s="24">
        <f>SUM(F117:F138)</f>
        <v>4958</v>
      </c>
      <c r="G139" s="57"/>
      <c r="H139" s="59" t="s">
        <v>60</v>
      </c>
      <c r="I139" s="13">
        <v>11</v>
      </c>
      <c r="J139" s="13">
        <v>12</v>
      </c>
      <c r="K139" s="13">
        <v>10</v>
      </c>
      <c r="L139" s="58">
        <f t="shared" si="15"/>
        <v>22</v>
      </c>
    </row>
    <row r="140" spans="1:12" ht="14.25" customHeight="1">
      <c r="A140" s="14" t="s">
        <v>59</v>
      </c>
      <c r="B140" s="37" t="s">
        <v>58</v>
      </c>
      <c r="C140" s="13">
        <v>137</v>
      </c>
      <c r="D140" s="13">
        <v>159</v>
      </c>
      <c r="E140" s="13">
        <v>183</v>
      </c>
      <c r="F140" s="31">
        <f t="shared" ref="F140:F156" si="16">SUM(D140:E140)</f>
        <v>342</v>
      </c>
      <c r="G140" s="57"/>
      <c r="H140" s="26" t="s">
        <v>57</v>
      </c>
      <c r="I140" s="25">
        <f>SUM(I126:I139)</f>
        <v>268</v>
      </c>
      <c r="J140" s="25">
        <f>SUM(J126:J139)</f>
        <v>298</v>
      </c>
      <c r="K140" s="25">
        <f>SUM(K126:K139)</f>
        <v>307</v>
      </c>
      <c r="L140" s="60">
        <f>SUM(L126:L139)</f>
        <v>605</v>
      </c>
    </row>
    <row r="141" spans="1:12" ht="14.25" customHeight="1">
      <c r="A141" s="14"/>
      <c r="B141" s="37" t="s">
        <v>56</v>
      </c>
      <c r="C141" s="13">
        <v>166</v>
      </c>
      <c r="D141" s="13">
        <v>207</v>
      </c>
      <c r="E141" s="13">
        <v>214</v>
      </c>
      <c r="F141" s="31">
        <f t="shared" si="16"/>
        <v>421</v>
      </c>
      <c r="G141" s="57" t="s">
        <v>55</v>
      </c>
      <c r="H141" s="59" t="s">
        <v>54</v>
      </c>
      <c r="I141" s="13">
        <v>53</v>
      </c>
      <c r="J141" s="13">
        <v>62</v>
      </c>
      <c r="K141" s="13">
        <v>61</v>
      </c>
      <c r="L141" s="58">
        <f>SUM(J141:K141)</f>
        <v>123</v>
      </c>
    </row>
    <row r="142" spans="1:12" ht="14.25" customHeight="1">
      <c r="A142" s="14"/>
      <c r="B142" s="37" t="s">
        <v>53</v>
      </c>
      <c r="C142" s="13">
        <v>157</v>
      </c>
      <c r="D142" s="13">
        <v>180</v>
      </c>
      <c r="E142" s="13">
        <v>190</v>
      </c>
      <c r="F142" s="31">
        <f t="shared" si="16"/>
        <v>370</v>
      </c>
      <c r="G142" s="57"/>
      <c r="H142" s="59" t="s">
        <v>52</v>
      </c>
      <c r="I142" s="13">
        <v>49</v>
      </c>
      <c r="J142" s="13">
        <v>54</v>
      </c>
      <c r="K142" s="13">
        <v>42</v>
      </c>
      <c r="L142" s="58">
        <f>SUM(J142:K142)</f>
        <v>96</v>
      </c>
    </row>
    <row r="143" spans="1:12" ht="14.25" customHeight="1">
      <c r="A143" s="14"/>
      <c r="B143" s="37" t="s">
        <v>51</v>
      </c>
      <c r="C143" s="13">
        <v>66</v>
      </c>
      <c r="D143" s="13">
        <v>71</v>
      </c>
      <c r="E143" s="13">
        <v>95</v>
      </c>
      <c r="F143" s="31">
        <f t="shared" si="16"/>
        <v>166</v>
      </c>
      <c r="G143" s="57"/>
      <c r="H143" s="59" t="s">
        <v>50</v>
      </c>
      <c r="I143" s="13">
        <v>52</v>
      </c>
      <c r="J143" s="13">
        <v>51</v>
      </c>
      <c r="K143" s="13">
        <v>49</v>
      </c>
      <c r="L143" s="58">
        <f>SUM(J143:K143)</f>
        <v>100</v>
      </c>
    </row>
    <row r="144" spans="1:12" ht="14.25" customHeight="1">
      <c r="A144" s="14"/>
      <c r="B144" s="37" t="s">
        <v>49</v>
      </c>
      <c r="C144" s="13">
        <v>31</v>
      </c>
      <c r="D144" s="13">
        <v>38</v>
      </c>
      <c r="E144" s="13">
        <v>33</v>
      </c>
      <c r="F144" s="31">
        <f t="shared" si="16"/>
        <v>71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3" ht="14.25" customHeight="1">
      <c r="A145" s="14"/>
      <c r="B145" s="37" t="s">
        <v>47</v>
      </c>
      <c r="C145" s="13">
        <v>132</v>
      </c>
      <c r="D145" s="13">
        <v>167</v>
      </c>
      <c r="E145" s="13">
        <v>189</v>
      </c>
      <c r="F145" s="31">
        <f t="shared" si="16"/>
        <v>356</v>
      </c>
      <c r="G145" s="57"/>
      <c r="H145" s="59" t="s">
        <v>46</v>
      </c>
      <c r="I145" s="13">
        <v>29</v>
      </c>
      <c r="J145" s="13">
        <v>36</v>
      </c>
      <c r="K145" s="13">
        <v>34</v>
      </c>
      <c r="L145" s="58">
        <f>SUM(J145:K145)</f>
        <v>70</v>
      </c>
    </row>
    <row r="146" spans="1:13" ht="14.25" customHeight="1">
      <c r="A146" s="14"/>
      <c r="B146" s="37" t="s">
        <v>45</v>
      </c>
      <c r="C146" s="13">
        <v>32</v>
      </c>
      <c r="D146" s="13">
        <v>43</v>
      </c>
      <c r="E146" s="13">
        <v>41</v>
      </c>
      <c r="F146" s="31">
        <f t="shared" si="16"/>
        <v>84</v>
      </c>
      <c r="G146" s="57"/>
      <c r="H146" s="26" t="s">
        <v>44</v>
      </c>
      <c r="I146" s="25">
        <f>SUM(I141:I145)</f>
        <v>217</v>
      </c>
      <c r="J146" s="25">
        <f>SUM(J141:J145)</f>
        <v>236</v>
      </c>
      <c r="K146" s="25">
        <f>SUM(K141:K145)</f>
        <v>222</v>
      </c>
      <c r="L146" s="56">
        <f>SUM(L141:L145)</f>
        <v>458</v>
      </c>
    </row>
    <row r="147" spans="1:13" ht="14.25" customHeight="1">
      <c r="A147" s="14"/>
      <c r="B147" s="37" t="s">
        <v>43</v>
      </c>
      <c r="C147" s="13">
        <v>41</v>
      </c>
      <c r="D147" s="13">
        <v>49</v>
      </c>
      <c r="E147" s="13">
        <v>59</v>
      </c>
      <c r="F147" s="31">
        <f t="shared" si="16"/>
        <v>108</v>
      </c>
      <c r="G147" s="129" t="s">
        <v>42</v>
      </c>
      <c r="H147" s="130"/>
      <c r="I147" s="55">
        <f>SUM(C139+C157+C164+C167+I125+I140+I146)</f>
        <v>6974</v>
      </c>
      <c r="J147" s="55">
        <f>SUM(D139+D157+D164+D167+J125+J140+J146)</f>
        <v>7841</v>
      </c>
      <c r="K147" s="55">
        <f>SUM(E139+E157+E164+E167+K125+K140+K146)</f>
        <v>8418</v>
      </c>
      <c r="L147" s="54">
        <f>SUM(F139+F157+F164+F167+L125+L140+L146)</f>
        <v>16259</v>
      </c>
    </row>
    <row r="148" spans="1:13" ht="14.25" customHeight="1">
      <c r="A148" s="14"/>
      <c r="B148" s="37" t="s">
        <v>41</v>
      </c>
      <c r="C148" s="13">
        <v>101</v>
      </c>
      <c r="D148" s="13">
        <v>129</v>
      </c>
      <c r="E148" s="13">
        <v>155</v>
      </c>
      <c r="F148" s="31">
        <f t="shared" si="16"/>
        <v>284</v>
      </c>
      <c r="G148" s="53"/>
      <c r="H148" s="32"/>
      <c r="I148" s="13"/>
      <c r="J148" s="13"/>
      <c r="K148" s="13"/>
      <c r="L148" s="52"/>
    </row>
    <row r="149" spans="1:13" ht="14.25" customHeight="1">
      <c r="A149" s="14"/>
      <c r="B149" s="37" t="s">
        <v>40</v>
      </c>
      <c r="C149" s="13">
        <v>64</v>
      </c>
      <c r="D149" s="13">
        <v>84</v>
      </c>
      <c r="E149" s="13">
        <v>97</v>
      </c>
      <c r="F149" s="31">
        <f t="shared" si="16"/>
        <v>181</v>
      </c>
      <c r="G149" s="146" t="s">
        <v>39</v>
      </c>
      <c r="H149" s="147"/>
      <c r="I149" s="150">
        <f>SUM(C30+I39+I67+I147)</f>
        <v>19355</v>
      </c>
      <c r="J149" s="150">
        <f>SUM(D30+J39+J67+J147)</f>
        <v>23022</v>
      </c>
      <c r="K149" s="150">
        <f>SUM(E30+K39+K67+K147)</f>
        <v>24645</v>
      </c>
      <c r="L149" s="152">
        <f>SUM(J149:K149)</f>
        <v>47667</v>
      </c>
    </row>
    <row r="150" spans="1:13" ht="14.25" customHeight="1">
      <c r="A150" s="14"/>
      <c r="B150" s="37" t="s">
        <v>38</v>
      </c>
      <c r="C150" s="13">
        <v>147</v>
      </c>
      <c r="D150" s="13">
        <v>170</v>
      </c>
      <c r="E150" s="13">
        <v>179</v>
      </c>
      <c r="F150" s="31">
        <f t="shared" si="16"/>
        <v>349</v>
      </c>
      <c r="G150" s="148"/>
      <c r="H150" s="149"/>
      <c r="I150" s="151"/>
      <c r="J150" s="151"/>
      <c r="K150" s="151"/>
      <c r="L150" s="153"/>
    </row>
    <row r="151" spans="1:13" ht="14.25" customHeight="1">
      <c r="A151" s="14"/>
      <c r="B151" s="37" t="s">
        <v>37</v>
      </c>
      <c r="C151" s="13">
        <v>31</v>
      </c>
      <c r="D151" s="13">
        <v>35</v>
      </c>
      <c r="E151" s="13">
        <v>39</v>
      </c>
      <c r="F151" s="31">
        <f t="shared" si="16"/>
        <v>74</v>
      </c>
      <c r="G151" s="154" t="s">
        <v>36</v>
      </c>
      <c r="H151" s="155"/>
      <c r="I151" s="156">
        <f>I149-'H30.6月末  '!I149</f>
        <v>9</v>
      </c>
      <c r="J151" s="156">
        <f>J149-'H30.6月末  '!J149</f>
        <v>-15</v>
      </c>
      <c r="K151" s="156">
        <f>K149-'H30.6月末  '!K149</f>
        <v>-8</v>
      </c>
      <c r="L151" s="158">
        <f>L149-'H30.6月末  '!L149</f>
        <v>-23</v>
      </c>
      <c r="M151" s="106"/>
    </row>
    <row r="152" spans="1:13" ht="14.25" customHeight="1">
      <c r="A152" s="14"/>
      <c r="B152" s="37" t="s">
        <v>35</v>
      </c>
      <c r="C152" s="13">
        <v>23</v>
      </c>
      <c r="D152" s="13">
        <v>25</v>
      </c>
      <c r="E152" s="13">
        <v>27</v>
      </c>
      <c r="F152" s="31">
        <f t="shared" si="16"/>
        <v>52</v>
      </c>
      <c r="G152" s="148"/>
      <c r="H152" s="149"/>
      <c r="I152" s="157"/>
      <c r="J152" s="157"/>
      <c r="K152" s="157"/>
      <c r="L152" s="159"/>
    </row>
    <row r="153" spans="1:13" ht="14.25" customHeight="1">
      <c r="A153" s="14"/>
      <c r="B153" s="37" t="s">
        <v>34</v>
      </c>
      <c r="C153" s="13">
        <v>65</v>
      </c>
      <c r="D153" s="13">
        <v>95</v>
      </c>
      <c r="E153" s="13">
        <v>95</v>
      </c>
      <c r="F153" s="31">
        <f t="shared" si="16"/>
        <v>190</v>
      </c>
      <c r="G153" s="170" t="s">
        <v>33</v>
      </c>
      <c r="H153" s="171"/>
      <c r="I153" s="13"/>
      <c r="J153" s="13">
        <v>48</v>
      </c>
      <c r="K153" s="13">
        <v>51</v>
      </c>
      <c r="L153" s="70">
        <v>49</v>
      </c>
    </row>
    <row r="154" spans="1:13" ht="14.25" customHeight="1">
      <c r="A154" s="14"/>
      <c r="B154" s="37" t="s">
        <v>32</v>
      </c>
      <c r="C154" s="13">
        <v>50</v>
      </c>
      <c r="D154" s="13">
        <v>55</v>
      </c>
      <c r="E154" s="13">
        <v>65</v>
      </c>
      <c r="F154" s="31">
        <f t="shared" si="16"/>
        <v>120</v>
      </c>
      <c r="G154" s="172" t="s">
        <v>31</v>
      </c>
      <c r="H154" s="173"/>
      <c r="I154" s="50"/>
      <c r="J154" s="50">
        <v>48</v>
      </c>
      <c r="K154" s="50">
        <v>48</v>
      </c>
      <c r="L154" s="48">
        <f t="shared" ref="L154:L159" si="17">SUM(J154:K154)</f>
        <v>96</v>
      </c>
    </row>
    <row r="155" spans="1:13" ht="14.25" customHeight="1">
      <c r="A155" s="14"/>
      <c r="B155" s="37" t="s">
        <v>30</v>
      </c>
      <c r="C155" s="13">
        <v>240</v>
      </c>
      <c r="D155" s="13">
        <v>234</v>
      </c>
      <c r="E155" s="13">
        <v>282</v>
      </c>
      <c r="F155" s="31">
        <f t="shared" si="16"/>
        <v>516</v>
      </c>
      <c r="G155" s="172" t="s">
        <v>29</v>
      </c>
      <c r="H155" s="173"/>
      <c r="I155" s="50"/>
      <c r="J155" s="50">
        <v>51</v>
      </c>
      <c r="K155" s="50">
        <v>41</v>
      </c>
      <c r="L155" s="48">
        <f t="shared" si="17"/>
        <v>92</v>
      </c>
    </row>
    <row r="156" spans="1:13" ht="14.25" customHeight="1">
      <c r="A156" s="14"/>
      <c r="B156" s="37" t="s">
        <v>28</v>
      </c>
      <c r="C156" s="13">
        <v>39</v>
      </c>
      <c r="D156" s="13">
        <v>38</v>
      </c>
      <c r="E156" s="13">
        <v>41</v>
      </c>
      <c r="F156" s="31">
        <f t="shared" si="16"/>
        <v>79</v>
      </c>
      <c r="G156" s="172" t="s">
        <v>27</v>
      </c>
      <c r="H156" s="173"/>
      <c r="I156" s="50"/>
      <c r="J156" s="50">
        <v>13</v>
      </c>
      <c r="K156" s="50">
        <v>17</v>
      </c>
      <c r="L156" s="48">
        <f t="shared" si="17"/>
        <v>30</v>
      </c>
    </row>
    <row r="157" spans="1:13" ht="14.25" customHeight="1">
      <c r="A157" s="14"/>
      <c r="B157" s="26" t="s">
        <v>26</v>
      </c>
      <c r="C157" s="25">
        <f>SUM(C140:C156)</f>
        <v>1522</v>
      </c>
      <c r="D157" s="25">
        <f>SUM(D140:D156)</f>
        <v>1779</v>
      </c>
      <c r="E157" s="25">
        <f>SUM(E140:E156)</f>
        <v>1984</v>
      </c>
      <c r="F157" s="24">
        <f>SUM(F140:F156)</f>
        <v>3763</v>
      </c>
      <c r="G157" s="172" t="s">
        <v>25</v>
      </c>
      <c r="H157" s="173"/>
      <c r="I157" s="50"/>
      <c r="J157" s="50">
        <v>26</v>
      </c>
      <c r="K157" s="50">
        <v>32</v>
      </c>
      <c r="L157" s="48">
        <f t="shared" si="17"/>
        <v>58</v>
      </c>
    </row>
    <row r="158" spans="1:13" ht="14.25" customHeight="1">
      <c r="A158" s="14" t="s">
        <v>24</v>
      </c>
      <c r="B158" s="37" t="s">
        <v>23</v>
      </c>
      <c r="C158" s="13">
        <v>124</v>
      </c>
      <c r="D158" s="13">
        <v>165</v>
      </c>
      <c r="E158" s="13">
        <v>166</v>
      </c>
      <c r="F158" s="31">
        <f t="shared" ref="F158:F163" si="18">SUM(D158:E158)</f>
        <v>331</v>
      </c>
      <c r="G158" s="172" t="s">
        <v>22</v>
      </c>
      <c r="H158" s="173"/>
      <c r="I158" s="50"/>
      <c r="J158" s="50">
        <v>1</v>
      </c>
      <c r="K158" s="50">
        <v>0</v>
      </c>
      <c r="L158" s="48">
        <f t="shared" si="17"/>
        <v>1</v>
      </c>
    </row>
    <row r="159" spans="1:13" ht="14.25" customHeight="1">
      <c r="A159" s="14"/>
      <c r="B159" s="37" t="s">
        <v>21</v>
      </c>
      <c r="C159" s="13">
        <v>207</v>
      </c>
      <c r="D159" s="13">
        <v>255</v>
      </c>
      <c r="E159" s="13">
        <v>277</v>
      </c>
      <c r="F159" s="31">
        <f t="shared" si="18"/>
        <v>532</v>
      </c>
      <c r="G159" s="160" t="s">
        <v>20</v>
      </c>
      <c r="H159" s="161"/>
      <c r="I159" s="49"/>
      <c r="J159" s="49">
        <v>0</v>
      </c>
      <c r="K159" s="49">
        <v>0</v>
      </c>
      <c r="L159" s="48">
        <f t="shared" si="17"/>
        <v>0</v>
      </c>
    </row>
    <row r="160" spans="1:13" ht="14.25" customHeight="1">
      <c r="A160" s="14"/>
      <c r="B160" s="37" t="s">
        <v>19</v>
      </c>
      <c r="C160" s="13">
        <v>64</v>
      </c>
      <c r="D160" s="13">
        <v>88</v>
      </c>
      <c r="E160" s="13">
        <v>81</v>
      </c>
      <c r="F160" s="31">
        <f t="shared" si="18"/>
        <v>169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>
      <c r="A161" s="14"/>
      <c r="B161" s="37" t="s">
        <v>17</v>
      </c>
      <c r="C161" s="13">
        <v>53</v>
      </c>
      <c r="D161" s="13">
        <v>78</v>
      </c>
      <c r="E161" s="13">
        <v>85</v>
      </c>
      <c r="F161" s="31">
        <f t="shared" si="18"/>
        <v>163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4"/>
      <c r="B162" s="37" t="s">
        <v>15</v>
      </c>
      <c r="C162" s="13">
        <v>206</v>
      </c>
      <c r="D162" s="13">
        <v>281</v>
      </c>
      <c r="E162" s="13">
        <v>291</v>
      </c>
      <c r="F162" s="31">
        <f t="shared" si="18"/>
        <v>572</v>
      </c>
      <c r="G162" s="42" t="s">
        <v>14</v>
      </c>
      <c r="H162" s="41" t="s">
        <v>11</v>
      </c>
      <c r="I162" s="40">
        <f>SUM(L162/L149)</f>
        <v>0.40745169614198501</v>
      </c>
      <c r="J162" s="39">
        <v>8722</v>
      </c>
      <c r="K162" s="39">
        <v>10700</v>
      </c>
      <c r="L162" s="38">
        <f>SUM(J162:K162)</f>
        <v>19422</v>
      </c>
    </row>
    <row r="163" spans="1:12" ht="14.25" customHeight="1">
      <c r="A163" s="14"/>
      <c r="B163" s="37" t="s">
        <v>13</v>
      </c>
      <c r="C163" s="13">
        <v>36</v>
      </c>
      <c r="D163" s="13">
        <v>49</v>
      </c>
      <c r="E163" s="13">
        <v>50</v>
      </c>
      <c r="F163" s="31">
        <f t="shared" si="18"/>
        <v>99</v>
      </c>
      <c r="G163" s="165" t="s">
        <v>12</v>
      </c>
      <c r="H163" s="36" t="s">
        <v>11</v>
      </c>
      <c r="I163" s="35">
        <f>SUM(L163/L149)</f>
        <v>0.33723540394822416</v>
      </c>
      <c r="J163" s="34">
        <v>7052</v>
      </c>
      <c r="K163" s="34">
        <v>9023</v>
      </c>
      <c r="L163" s="33">
        <v>16075</v>
      </c>
    </row>
    <row r="164" spans="1:12" ht="14.25" customHeight="1">
      <c r="A164" s="14"/>
      <c r="B164" s="26" t="s">
        <v>10</v>
      </c>
      <c r="C164" s="25">
        <f>SUM(C158:C163)</f>
        <v>690</v>
      </c>
      <c r="D164" s="25">
        <f>SUM(D158:D163)</f>
        <v>916</v>
      </c>
      <c r="E164" s="25">
        <f>SUM(E158:E163)</f>
        <v>950</v>
      </c>
      <c r="F164" s="24">
        <f>SUM(F158:F163)</f>
        <v>1866</v>
      </c>
      <c r="G164" s="166"/>
      <c r="H164" s="30" t="s">
        <v>9</v>
      </c>
      <c r="I164" s="29">
        <f>L164/F30</f>
        <v>0.28750627195183143</v>
      </c>
      <c r="J164" s="28">
        <v>768</v>
      </c>
      <c r="K164" s="28">
        <v>951</v>
      </c>
      <c r="L164" s="27">
        <f>SUM(J164:K164)</f>
        <v>1719</v>
      </c>
    </row>
    <row r="165" spans="1:12" ht="14.25" customHeight="1">
      <c r="A165" s="14" t="s">
        <v>8</v>
      </c>
      <c r="B165" s="32" t="s">
        <v>7</v>
      </c>
      <c r="C165" s="13">
        <v>318</v>
      </c>
      <c r="D165" s="13">
        <v>365</v>
      </c>
      <c r="E165" s="13">
        <v>379</v>
      </c>
      <c r="F165" s="31">
        <f>SUM(D165:E165)</f>
        <v>744</v>
      </c>
      <c r="G165" s="166"/>
      <c r="H165" s="30" t="s">
        <v>6</v>
      </c>
      <c r="I165" s="29">
        <f>L165/L39</f>
        <v>0.37321375776091453</v>
      </c>
      <c r="J165" s="28">
        <v>1658</v>
      </c>
      <c r="K165" s="28">
        <v>2129</v>
      </c>
      <c r="L165" s="27">
        <f>SUM(J165:K165)</f>
        <v>3787</v>
      </c>
    </row>
    <row r="166" spans="1:12" ht="14.25" customHeight="1">
      <c r="A166" s="14"/>
      <c r="B166" s="32" t="s">
        <v>5</v>
      </c>
      <c r="C166" s="13">
        <v>287</v>
      </c>
      <c r="D166" s="13">
        <v>370</v>
      </c>
      <c r="E166" s="13">
        <v>391</v>
      </c>
      <c r="F166" s="31">
        <f>SUM(D166:E166)</f>
        <v>761</v>
      </c>
      <c r="G166" s="166"/>
      <c r="H166" s="30" t="s">
        <v>4</v>
      </c>
      <c r="I166" s="29">
        <f>L166/L67</f>
        <v>0.30225101426514855</v>
      </c>
      <c r="J166" s="28">
        <v>2045</v>
      </c>
      <c r="K166" s="28">
        <v>2574</v>
      </c>
      <c r="L166" s="27">
        <f>SUM(J166:K166)</f>
        <v>4619</v>
      </c>
    </row>
    <row r="167" spans="1:12" ht="14.25" customHeight="1">
      <c r="A167" s="14"/>
      <c r="B167" s="26" t="s">
        <v>3</v>
      </c>
      <c r="C167" s="25">
        <f>SUM(C165:C166)</f>
        <v>605</v>
      </c>
      <c r="D167" s="25">
        <f>SUM(D165:D166)</f>
        <v>735</v>
      </c>
      <c r="E167" s="25">
        <f>SUM(E165:E166)</f>
        <v>770</v>
      </c>
      <c r="F167" s="24">
        <f>SUM(F165:F166)</f>
        <v>1505</v>
      </c>
      <c r="G167" s="167"/>
      <c r="H167" s="23" t="s">
        <v>2</v>
      </c>
      <c r="I167" s="22">
        <f>L167/L147</f>
        <v>0.36595116550833384</v>
      </c>
      <c r="J167" s="21">
        <v>2581</v>
      </c>
      <c r="K167" s="21">
        <v>3369</v>
      </c>
      <c r="L167" s="20">
        <f>SUM(J167:K167)</f>
        <v>5950</v>
      </c>
    </row>
    <row r="168" spans="1:12" ht="14.25" customHeight="1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4"/>
      <c r="B169" s="13"/>
      <c r="C169" s="13"/>
      <c r="D169" s="13"/>
      <c r="E169" s="13"/>
      <c r="F169" s="12"/>
      <c r="G169" s="168" t="s">
        <v>1</v>
      </c>
      <c r="H169" s="169"/>
      <c r="I169" s="11">
        <v>299</v>
      </c>
      <c r="J169" s="11">
        <v>127</v>
      </c>
      <c r="K169" s="11">
        <v>206</v>
      </c>
      <c r="L169" s="10">
        <f>SUM(J169:K169)</f>
        <v>333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A1:L1"/>
    <mergeCell ref="A2:L2"/>
    <mergeCell ref="A4:B4"/>
    <mergeCell ref="A30:B30"/>
    <mergeCell ref="A32:B32"/>
    <mergeCell ref="G39:H39"/>
    <mergeCell ref="A60:B60"/>
    <mergeCell ref="G67:H67"/>
    <mergeCell ref="A116:B116"/>
    <mergeCell ref="G147:H147"/>
    <mergeCell ref="G149:H150"/>
    <mergeCell ref="I149:I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view="pageBreakPreview" topLeftCell="A139" zoomScaleNormal="100" workbookViewId="0">
      <selection activeCell="L159" sqref="L159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282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31</v>
      </c>
      <c r="K4" s="90">
        <v>38</v>
      </c>
      <c r="L4" s="58">
        <f t="shared" ref="L4:L9" si="0">SUM(J4:K4)</f>
        <v>69</v>
      </c>
    </row>
    <row r="5" spans="1:12" ht="14.25" customHeight="1">
      <c r="A5" s="72" t="s">
        <v>263</v>
      </c>
      <c r="B5" s="71" t="s">
        <v>262</v>
      </c>
      <c r="C5" s="89">
        <v>336</v>
      </c>
      <c r="D5" s="89">
        <v>397</v>
      </c>
      <c r="E5" s="89">
        <v>410</v>
      </c>
      <c r="F5" s="31">
        <f t="shared" ref="F5:F21" si="1">SUM(D5:E5)</f>
        <v>807</v>
      </c>
      <c r="G5" s="57"/>
      <c r="H5" s="37" t="s">
        <v>261</v>
      </c>
      <c r="I5" s="13">
        <v>177</v>
      </c>
      <c r="J5" s="13">
        <v>210</v>
      </c>
      <c r="K5" s="13">
        <v>241</v>
      </c>
      <c r="L5" s="58">
        <f t="shared" si="0"/>
        <v>451</v>
      </c>
    </row>
    <row r="6" spans="1:12" ht="14.25" customHeight="1">
      <c r="A6" s="104"/>
      <c r="B6" s="37" t="s">
        <v>260</v>
      </c>
      <c r="C6" s="86">
        <v>205</v>
      </c>
      <c r="D6" s="86">
        <v>210</v>
      </c>
      <c r="E6" s="86">
        <v>199</v>
      </c>
      <c r="F6" s="31">
        <f t="shared" si="1"/>
        <v>409</v>
      </c>
      <c r="G6" s="57"/>
      <c r="H6" s="37" t="s">
        <v>259</v>
      </c>
      <c r="I6" s="13">
        <v>114</v>
      </c>
      <c r="J6" s="13">
        <v>144</v>
      </c>
      <c r="K6" s="13">
        <v>169</v>
      </c>
      <c r="L6" s="58">
        <f t="shared" si="0"/>
        <v>313</v>
      </c>
    </row>
    <row r="7" spans="1:12" ht="14.25" customHeight="1">
      <c r="A7" s="104"/>
      <c r="B7" s="37" t="s">
        <v>258</v>
      </c>
      <c r="C7" s="86">
        <v>120</v>
      </c>
      <c r="D7" s="86">
        <v>136</v>
      </c>
      <c r="E7" s="86">
        <v>151</v>
      </c>
      <c r="F7" s="31">
        <f t="shared" si="1"/>
        <v>287</v>
      </c>
      <c r="G7" s="57"/>
      <c r="H7" s="37" t="s">
        <v>257</v>
      </c>
      <c r="I7" s="13">
        <v>78</v>
      </c>
      <c r="J7" s="13">
        <v>103</v>
      </c>
      <c r="K7" s="13">
        <v>107</v>
      </c>
      <c r="L7" s="58">
        <f t="shared" si="0"/>
        <v>210</v>
      </c>
    </row>
    <row r="8" spans="1:12" ht="14.25" customHeight="1">
      <c r="A8" s="104"/>
      <c r="B8" s="37" t="s">
        <v>256</v>
      </c>
      <c r="C8" s="86">
        <v>162</v>
      </c>
      <c r="D8" s="86">
        <v>173</v>
      </c>
      <c r="E8" s="86">
        <v>205</v>
      </c>
      <c r="F8" s="31">
        <f t="shared" si="1"/>
        <v>378</v>
      </c>
      <c r="G8" s="57"/>
      <c r="H8" s="37" t="s">
        <v>219</v>
      </c>
      <c r="I8" s="13">
        <v>55</v>
      </c>
      <c r="J8" s="13">
        <v>71</v>
      </c>
      <c r="K8" s="13">
        <v>75</v>
      </c>
      <c r="L8" s="58">
        <f t="shared" si="0"/>
        <v>146</v>
      </c>
    </row>
    <row r="9" spans="1:12" ht="14.25" customHeight="1">
      <c r="A9" s="104"/>
      <c r="B9" s="37" t="s">
        <v>255</v>
      </c>
      <c r="C9" s="86">
        <v>54</v>
      </c>
      <c r="D9" s="86">
        <v>62</v>
      </c>
      <c r="E9" s="86">
        <v>71</v>
      </c>
      <c r="F9" s="31">
        <f t="shared" si="1"/>
        <v>133</v>
      </c>
      <c r="G9" s="57"/>
      <c r="H9" s="37" t="s">
        <v>254</v>
      </c>
      <c r="I9" s="13">
        <v>74</v>
      </c>
      <c r="J9" s="13">
        <v>88</v>
      </c>
      <c r="K9" s="13">
        <v>94</v>
      </c>
      <c r="L9" s="58">
        <f t="shared" si="0"/>
        <v>182</v>
      </c>
    </row>
    <row r="10" spans="1:12" ht="14.25" customHeight="1">
      <c r="A10" s="104"/>
      <c r="B10" s="37" t="s">
        <v>253</v>
      </c>
      <c r="C10" s="86">
        <v>304</v>
      </c>
      <c r="D10" s="86">
        <v>378</v>
      </c>
      <c r="E10" s="86">
        <v>401</v>
      </c>
      <c r="F10" s="31">
        <f t="shared" si="1"/>
        <v>779</v>
      </c>
      <c r="G10" s="83"/>
      <c r="H10" s="26" t="s">
        <v>252</v>
      </c>
      <c r="I10" s="25">
        <f>SUM(I4:I9)</f>
        <v>526</v>
      </c>
      <c r="J10" s="25">
        <f>SUM(J4:J9)</f>
        <v>647</v>
      </c>
      <c r="K10" s="25">
        <f>SUM(K4:K9)</f>
        <v>724</v>
      </c>
      <c r="L10" s="60">
        <f>SUM(L4:L9)</f>
        <v>1371</v>
      </c>
    </row>
    <row r="11" spans="1:12" ht="14.25" customHeight="1">
      <c r="A11" s="104"/>
      <c r="B11" s="37" t="s">
        <v>251</v>
      </c>
      <c r="C11" s="86">
        <v>65</v>
      </c>
      <c r="D11" s="86">
        <v>83</v>
      </c>
      <c r="E11" s="86">
        <v>91</v>
      </c>
      <c r="F11" s="31">
        <f t="shared" si="1"/>
        <v>174</v>
      </c>
      <c r="G11" s="57" t="s">
        <v>250</v>
      </c>
      <c r="H11" s="37" t="s">
        <v>249</v>
      </c>
      <c r="I11" s="13">
        <v>51</v>
      </c>
      <c r="J11" s="13">
        <v>62</v>
      </c>
      <c r="K11" s="13">
        <v>73</v>
      </c>
      <c r="L11" s="58">
        <f t="shared" ref="L11:L22" si="2">SUM(J11:K11)</f>
        <v>135</v>
      </c>
    </row>
    <row r="12" spans="1:12" ht="14.25" customHeight="1">
      <c r="A12" s="104"/>
      <c r="B12" s="37" t="s">
        <v>248</v>
      </c>
      <c r="C12" s="86">
        <v>111</v>
      </c>
      <c r="D12" s="86">
        <v>156</v>
      </c>
      <c r="E12" s="86">
        <v>173</v>
      </c>
      <c r="F12" s="31">
        <f t="shared" si="1"/>
        <v>329</v>
      </c>
      <c r="G12" s="57"/>
      <c r="H12" s="37" t="s">
        <v>204</v>
      </c>
      <c r="I12" s="13">
        <v>32</v>
      </c>
      <c r="J12" s="13">
        <v>29</v>
      </c>
      <c r="K12" s="13">
        <v>35</v>
      </c>
      <c r="L12" s="58">
        <f t="shared" si="2"/>
        <v>64</v>
      </c>
    </row>
    <row r="13" spans="1:12" ht="14.25" customHeight="1">
      <c r="A13" s="104"/>
      <c r="B13" s="37" t="s">
        <v>247</v>
      </c>
      <c r="C13" s="86">
        <v>148</v>
      </c>
      <c r="D13" s="86">
        <v>217</v>
      </c>
      <c r="E13" s="86">
        <v>224</v>
      </c>
      <c r="F13" s="31">
        <f t="shared" si="1"/>
        <v>441</v>
      </c>
      <c r="G13" s="57"/>
      <c r="H13" s="37" t="s">
        <v>246</v>
      </c>
      <c r="I13" s="13">
        <v>40</v>
      </c>
      <c r="J13" s="13">
        <v>41</v>
      </c>
      <c r="K13" s="13">
        <v>50</v>
      </c>
      <c r="L13" s="58">
        <f t="shared" si="2"/>
        <v>91</v>
      </c>
    </row>
    <row r="14" spans="1:12" ht="14.25" customHeight="1">
      <c r="A14" s="104"/>
      <c r="B14" s="37" t="s">
        <v>245</v>
      </c>
      <c r="C14" s="86">
        <v>42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103</v>
      </c>
      <c r="J14" s="13">
        <v>120</v>
      </c>
      <c r="K14" s="13">
        <v>118</v>
      </c>
      <c r="L14" s="58">
        <f t="shared" si="2"/>
        <v>238</v>
      </c>
    </row>
    <row r="15" spans="1:12" ht="14.25" customHeight="1">
      <c r="A15" s="104"/>
      <c r="B15" s="37" t="s">
        <v>243</v>
      </c>
      <c r="C15" s="86">
        <v>26</v>
      </c>
      <c r="D15" s="86">
        <v>34</v>
      </c>
      <c r="E15" s="86">
        <v>37</v>
      </c>
      <c r="F15" s="31">
        <f t="shared" si="1"/>
        <v>71</v>
      </c>
      <c r="G15" s="57"/>
      <c r="H15" s="37" t="s">
        <v>242</v>
      </c>
      <c r="I15" s="13">
        <v>33</v>
      </c>
      <c r="J15" s="13">
        <v>37</v>
      </c>
      <c r="K15" s="13">
        <v>47</v>
      </c>
      <c r="L15" s="58">
        <f t="shared" si="2"/>
        <v>84</v>
      </c>
    </row>
    <row r="16" spans="1:12" ht="14.25" customHeight="1">
      <c r="A16" s="104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68</v>
      </c>
      <c r="J16" s="13">
        <v>57</v>
      </c>
      <c r="K16" s="13">
        <v>78</v>
      </c>
      <c r="L16" s="58">
        <f t="shared" si="2"/>
        <v>135</v>
      </c>
    </row>
    <row r="17" spans="1:12" ht="14.25" customHeight="1">
      <c r="A17" s="104"/>
      <c r="B17" s="105" t="s">
        <v>239</v>
      </c>
      <c r="C17" s="86">
        <v>45</v>
      </c>
      <c r="D17" s="86">
        <v>61</v>
      </c>
      <c r="E17" s="86">
        <v>66</v>
      </c>
      <c r="F17" s="31">
        <f t="shared" si="1"/>
        <v>127</v>
      </c>
      <c r="G17" s="57"/>
      <c r="H17" s="37" t="s">
        <v>238</v>
      </c>
      <c r="I17" s="13">
        <v>82</v>
      </c>
      <c r="J17" s="13">
        <v>94</v>
      </c>
      <c r="K17" s="13">
        <v>84</v>
      </c>
      <c r="L17" s="58">
        <f t="shared" si="2"/>
        <v>178</v>
      </c>
    </row>
    <row r="18" spans="1:12" ht="14.25" customHeight="1">
      <c r="A18" s="104"/>
      <c r="B18" s="37" t="s">
        <v>237</v>
      </c>
      <c r="C18" s="86">
        <v>83</v>
      </c>
      <c r="D18" s="86">
        <v>114</v>
      </c>
      <c r="E18" s="86">
        <v>127</v>
      </c>
      <c r="F18" s="31">
        <f t="shared" si="1"/>
        <v>241</v>
      </c>
      <c r="G18" s="57"/>
      <c r="H18" s="37" t="s">
        <v>236</v>
      </c>
      <c r="I18" s="13">
        <v>61</v>
      </c>
      <c r="J18" s="13">
        <v>67</v>
      </c>
      <c r="K18" s="13">
        <v>84</v>
      </c>
      <c r="L18" s="58">
        <f t="shared" si="2"/>
        <v>151</v>
      </c>
    </row>
    <row r="19" spans="1:12" ht="14.25" customHeight="1">
      <c r="A19" s="104"/>
      <c r="B19" s="37" t="s">
        <v>235</v>
      </c>
      <c r="C19" s="86">
        <v>22</v>
      </c>
      <c r="D19" s="86">
        <v>23</v>
      </c>
      <c r="E19" s="86">
        <v>27</v>
      </c>
      <c r="F19" s="31">
        <f t="shared" si="1"/>
        <v>50</v>
      </c>
      <c r="G19" s="57"/>
      <c r="H19" s="37" t="s">
        <v>234</v>
      </c>
      <c r="I19" s="13">
        <v>24</v>
      </c>
      <c r="J19" s="13">
        <v>34</v>
      </c>
      <c r="K19" s="13">
        <v>28</v>
      </c>
      <c r="L19" s="58">
        <f t="shared" si="2"/>
        <v>62</v>
      </c>
    </row>
    <row r="20" spans="1:12" ht="14.25" customHeight="1">
      <c r="A20" s="104"/>
      <c r="B20" s="105" t="s">
        <v>233</v>
      </c>
      <c r="C20" s="86">
        <v>14</v>
      </c>
      <c r="D20" s="86">
        <v>11</v>
      </c>
      <c r="E20" s="86">
        <v>15</v>
      </c>
      <c r="F20" s="31">
        <f t="shared" si="1"/>
        <v>26</v>
      </c>
      <c r="G20" s="57"/>
      <c r="H20" s="37" t="s">
        <v>232</v>
      </c>
      <c r="I20" s="13">
        <v>61</v>
      </c>
      <c r="J20" s="13">
        <v>57</v>
      </c>
      <c r="K20" s="13">
        <v>63</v>
      </c>
      <c r="L20" s="58">
        <f t="shared" si="2"/>
        <v>120</v>
      </c>
    </row>
    <row r="21" spans="1:12" ht="14.25" customHeight="1">
      <c r="A21" s="104"/>
      <c r="B21" s="105" t="s">
        <v>231</v>
      </c>
      <c r="C21" s="86">
        <v>23</v>
      </c>
      <c r="D21" s="86">
        <v>31</v>
      </c>
      <c r="E21" s="86">
        <v>29</v>
      </c>
      <c r="F21" s="31">
        <f t="shared" si="1"/>
        <v>60</v>
      </c>
      <c r="G21" s="57"/>
      <c r="H21" s="37" t="s">
        <v>190</v>
      </c>
      <c r="I21" s="13">
        <v>34</v>
      </c>
      <c r="J21" s="13">
        <v>38</v>
      </c>
      <c r="K21" s="13">
        <v>44</v>
      </c>
      <c r="L21" s="58">
        <f t="shared" si="2"/>
        <v>82</v>
      </c>
    </row>
    <row r="22" spans="1:12" ht="14.25" customHeight="1">
      <c r="A22" s="79"/>
      <c r="B22" s="26" t="s">
        <v>230</v>
      </c>
      <c r="C22" s="25">
        <f>SUM(C5:C21)</f>
        <v>1760</v>
      </c>
      <c r="D22" s="25">
        <f>SUM(D5:D21)</f>
        <v>2141</v>
      </c>
      <c r="E22" s="25">
        <f>SUM(E5:E21)</f>
        <v>2279</v>
      </c>
      <c r="F22" s="25">
        <f>SUM(F5:F21)</f>
        <v>4420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04" t="s">
        <v>228</v>
      </c>
      <c r="B23" s="37" t="s">
        <v>227</v>
      </c>
      <c r="C23" s="13">
        <v>137</v>
      </c>
      <c r="D23" s="13">
        <v>154</v>
      </c>
      <c r="E23" s="13">
        <v>190</v>
      </c>
      <c r="F23" s="31">
        <f t="shared" ref="F23:F28" si="3">SUM(D23:E23)</f>
        <v>344</v>
      </c>
      <c r="G23" s="83"/>
      <c r="H23" s="26" t="s">
        <v>226</v>
      </c>
      <c r="I23" s="25">
        <f>SUM(I11:I22)</f>
        <v>594</v>
      </c>
      <c r="J23" s="25">
        <f>SUM(J11:J22)</f>
        <v>638</v>
      </c>
      <c r="K23" s="25">
        <f>SUM(K11:K22)</f>
        <v>710</v>
      </c>
      <c r="L23" s="60">
        <f>SUM(L11:L22)</f>
        <v>1348</v>
      </c>
    </row>
    <row r="24" spans="1:12" ht="14.25" customHeight="1">
      <c r="A24" s="104"/>
      <c r="B24" s="37" t="s">
        <v>225</v>
      </c>
      <c r="C24" s="13">
        <v>71</v>
      </c>
      <c r="D24" s="13">
        <v>92</v>
      </c>
      <c r="E24" s="13">
        <v>84</v>
      </c>
      <c r="F24" s="31">
        <f t="shared" si="3"/>
        <v>176</v>
      </c>
      <c r="G24" s="57" t="s">
        <v>224</v>
      </c>
      <c r="H24" s="37" t="s">
        <v>223</v>
      </c>
      <c r="I24" s="13">
        <v>29</v>
      </c>
      <c r="J24" s="13">
        <v>35</v>
      </c>
      <c r="K24" s="13">
        <v>41</v>
      </c>
      <c r="L24" s="58">
        <f t="shared" ref="L24:L29" si="4">SUM(J24:K24)</f>
        <v>76</v>
      </c>
    </row>
    <row r="25" spans="1:12" ht="14.25" customHeight="1">
      <c r="A25" s="104"/>
      <c r="B25" s="37" t="s">
        <v>222</v>
      </c>
      <c r="C25" s="13">
        <v>198</v>
      </c>
      <c r="D25" s="13">
        <v>235</v>
      </c>
      <c r="E25" s="13">
        <v>284</v>
      </c>
      <c r="F25" s="31">
        <f t="shared" si="3"/>
        <v>519</v>
      </c>
      <c r="G25" s="57"/>
      <c r="H25" s="37" t="s">
        <v>221</v>
      </c>
      <c r="I25" s="13">
        <v>18</v>
      </c>
      <c r="J25" s="13">
        <v>23</v>
      </c>
      <c r="K25" s="13">
        <v>25</v>
      </c>
      <c r="L25" s="58">
        <f t="shared" si="4"/>
        <v>48</v>
      </c>
    </row>
    <row r="26" spans="1:12" ht="14.25" customHeight="1">
      <c r="A26" s="104"/>
      <c r="B26" s="37" t="s">
        <v>220</v>
      </c>
      <c r="C26" s="13">
        <v>83</v>
      </c>
      <c r="D26" s="13">
        <v>94</v>
      </c>
      <c r="E26" s="13">
        <v>112</v>
      </c>
      <c r="F26" s="31">
        <f t="shared" si="3"/>
        <v>206</v>
      </c>
      <c r="G26" s="57"/>
      <c r="H26" s="37" t="s">
        <v>219</v>
      </c>
      <c r="I26" s="13">
        <v>42</v>
      </c>
      <c r="J26" s="13">
        <v>51</v>
      </c>
      <c r="K26" s="13">
        <v>49</v>
      </c>
      <c r="L26" s="58">
        <f t="shared" si="4"/>
        <v>100</v>
      </c>
    </row>
    <row r="27" spans="1:12" ht="14.25" customHeight="1">
      <c r="A27" s="104"/>
      <c r="B27" s="37" t="s">
        <v>218</v>
      </c>
      <c r="C27" s="13">
        <v>60</v>
      </c>
      <c r="D27" s="13">
        <v>76</v>
      </c>
      <c r="E27" s="13">
        <v>72</v>
      </c>
      <c r="F27" s="31">
        <f t="shared" si="3"/>
        <v>148</v>
      </c>
      <c r="G27" s="57"/>
      <c r="H27" s="37" t="s">
        <v>217</v>
      </c>
      <c r="I27" s="13">
        <v>43</v>
      </c>
      <c r="J27" s="13">
        <v>41</v>
      </c>
      <c r="K27" s="13">
        <v>48</v>
      </c>
      <c r="L27" s="58">
        <f t="shared" si="4"/>
        <v>89</v>
      </c>
    </row>
    <row r="28" spans="1:12" ht="14.25" customHeight="1">
      <c r="A28" s="104"/>
      <c r="B28" s="37" t="s">
        <v>216</v>
      </c>
      <c r="C28" s="13">
        <v>62</v>
      </c>
      <c r="D28" s="13">
        <v>69</v>
      </c>
      <c r="E28" s="13">
        <v>115</v>
      </c>
      <c r="F28" s="31">
        <f t="shared" si="3"/>
        <v>184</v>
      </c>
      <c r="G28" s="57"/>
      <c r="H28" s="37" t="s">
        <v>215</v>
      </c>
      <c r="I28" s="13">
        <v>8</v>
      </c>
      <c r="J28" s="13">
        <v>14</v>
      </c>
      <c r="K28" s="13">
        <v>16</v>
      </c>
      <c r="L28" s="58">
        <f t="shared" si="4"/>
        <v>30</v>
      </c>
    </row>
    <row r="29" spans="1:12" ht="14.25" customHeight="1">
      <c r="A29" s="79"/>
      <c r="B29" s="26" t="s">
        <v>111</v>
      </c>
      <c r="C29" s="25">
        <f>SUM(C23:C28)</f>
        <v>611</v>
      </c>
      <c r="D29" s="25">
        <f>SUM(D23:D28)</f>
        <v>720</v>
      </c>
      <c r="E29" s="25">
        <f>SUM(E23:E28)</f>
        <v>857</v>
      </c>
      <c r="F29" s="25">
        <f>SUM(F23:F28)</f>
        <v>1577</v>
      </c>
      <c r="G29" s="57"/>
      <c r="H29" s="37" t="s">
        <v>214</v>
      </c>
      <c r="I29" s="13">
        <v>35</v>
      </c>
      <c r="J29" s="13">
        <v>39</v>
      </c>
      <c r="K29" s="13">
        <v>46</v>
      </c>
      <c r="L29" s="58">
        <f t="shared" si="4"/>
        <v>85</v>
      </c>
    </row>
    <row r="30" spans="1:12" ht="14.25" customHeight="1">
      <c r="A30" s="139" t="s">
        <v>213</v>
      </c>
      <c r="B30" s="140"/>
      <c r="C30" s="55">
        <f>SUM(C22+C29)</f>
        <v>2371</v>
      </c>
      <c r="D30" s="55">
        <f>SUM(D22+D29)</f>
        <v>2861</v>
      </c>
      <c r="E30" s="55">
        <f>SUM(E22+E29)</f>
        <v>3136</v>
      </c>
      <c r="F30" s="55">
        <f>SUM(F22+F29)</f>
        <v>5997</v>
      </c>
      <c r="G30" s="57"/>
      <c r="H30" s="26" t="s">
        <v>212</v>
      </c>
      <c r="I30" s="25">
        <f>SUM(I24:I29)</f>
        <v>175</v>
      </c>
      <c r="J30" s="25">
        <f>SUM(J24:J29)</f>
        <v>203</v>
      </c>
      <c r="K30" s="25">
        <f>SUM(K24:K29)</f>
        <v>225</v>
      </c>
      <c r="L30" s="56">
        <f>SUM(L24:L29)</f>
        <v>428</v>
      </c>
    </row>
    <row r="31" spans="1:12" ht="14.25" customHeight="1">
      <c r="A31" s="104"/>
      <c r="B31" s="105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50</v>
      </c>
      <c r="K31" s="13">
        <v>51</v>
      </c>
      <c r="L31" s="58">
        <f t="shared" ref="L31:L37" si="5">SUM(J31:K31)</f>
        <v>101</v>
      </c>
    </row>
    <row r="32" spans="1:12" ht="14.25" customHeight="1">
      <c r="A32" s="141" t="s">
        <v>210</v>
      </c>
      <c r="B32" s="142"/>
      <c r="C32" s="74"/>
      <c r="D32" s="105"/>
      <c r="E32" s="105"/>
      <c r="F32" s="87"/>
      <c r="G32" s="57"/>
      <c r="H32" s="37" t="s">
        <v>209</v>
      </c>
      <c r="I32" s="13">
        <v>29</v>
      </c>
      <c r="J32" s="13">
        <v>50</v>
      </c>
      <c r="K32" s="13">
        <v>53</v>
      </c>
      <c r="L32" s="58">
        <f t="shared" si="5"/>
        <v>103</v>
      </c>
    </row>
    <row r="33" spans="1:12" ht="14.25" customHeight="1">
      <c r="A33" s="104" t="s">
        <v>208</v>
      </c>
      <c r="B33" s="37" t="s">
        <v>207</v>
      </c>
      <c r="C33" s="86">
        <v>386</v>
      </c>
      <c r="D33" s="13">
        <v>467</v>
      </c>
      <c r="E33" s="13">
        <v>498</v>
      </c>
      <c r="F33" s="31">
        <f t="shared" ref="F33:F45" si="6">SUM(D33:E33)</f>
        <v>965</v>
      </c>
      <c r="G33" s="57"/>
      <c r="H33" s="37" t="s">
        <v>206</v>
      </c>
      <c r="I33" s="13">
        <v>70</v>
      </c>
      <c r="J33" s="13">
        <v>71</v>
      </c>
      <c r="K33" s="13">
        <v>74</v>
      </c>
      <c r="L33" s="58">
        <f t="shared" si="5"/>
        <v>145</v>
      </c>
    </row>
    <row r="34" spans="1:12" ht="14.25" customHeight="1">
      <c r="A34" s="104"/>
      <c r="B34" s="37" t="s">
        <v>205</v>
      </c>
      <c r="C34" s="13">
        <v>147</v>
      </c>
      <c r="D34" s="13">
        <v>190</v>
      </c>
      <c r="E34" s="13">
        <v>194</v>
      </c>
      <c r="F34" s="31">
        <f t="shared" si="6"/>
        <v>384</v>
      </c>
      <c r="G34" s="57"/>
      <c r="H34" s="37" t="s">
        <v>204</v>
      </c>
      <c r="I34" s="13">
        <v>54</v>
      </c>
      <c r="J34" s="13">
        <v>72</v>
      </c>
      <c r="K34" s="13">
        <v>78</v>
      </c>
      <c r="L34" s="58">
        <f t="shared" si="5"/>
        <v>150</v>
      </c>
    </row>
    <row r="35" spans="1:12" ht="14.25" customHeight="1">
      <c r="A35" s="104"/>
      <c r="B35" s="37" t="s">
        <v>203</v>
      </c>
      <c r="C35" s="13">
        <v>76</v>
      </c>
      <c r="D35" s="13">
        <v>90</v>
      </c>
      <c r="E35" s="13">
        <v>102</v>
      </c>
      <c r="F35" s="31">
        <f t="shared" si="6"/>
        <v>192</v>
      </c>
      <c r="G35" s="57"/>
      <c r="H35" s="37" t="s">
        <v>202</v>
      </c>
      <c r="I35" s="13">
        <v>85</v>
      </c>
      <c r="J35" s="13">
        <v>95</v>
      </c>
      <c r="K35" s="13">
        <v>99</v>
      </c>
      <c r="L35" s="58">
        <f t="shared" si="5"/>
        <v>194</v>
      </c>
    </row>
    <row r="36" spans="1:12" ht="14.25" customHeight="1">
      <c r="A36" s="104"/>
      <c r="B36" s="37" t="s">
        <v>201</v>
      </c>
      <c r="C36" s="13">
        <v>227</v>
      </c>
      <c r="D36" s="13">
        <v>222</v>
      </c>
      <c r="E36" s="13">
        <v>283</v>
      </c>
      <c r="F36" s="31">
        <f t="shared" si="6"/>
        <v>505</v>
      </c>
      <c r="G36" s="84"/>
      <c r="H36" s="85" t="s">
        <v>200</v>
      </c>
      <c r="I36" s="13">
        <v>50</v>
      </c>
      <c r="J36" s="13">
        <v>64</v>
      </c>
      <c r="K36" s="13">
        <v>68</v>
      </c>
      <c r="L36" s="58">
        <f t="shared" si="5"/>
        <v>132</v>
      </c>
    </row>
    <row r="37" spans="1:12" ht="14.25" customHeight="1">
      <c r="A37" s="104"/>
      <c r="B37" s="37" t="s">
        <v>199</v>
      </c>
      <c r="C37" s="13">
        <v>14</v>
      </c>
      <c r="D37" s="13">
        <v>20</v>
      </c>
      <c r="E37" s="13">
        <v>24</v>
      </c>
      <c r="F37" s="31">
        <f t="shared" si="6"/>
        <v>44</v>
      </c>
      <c r="G37" s="84"/>
      <c r="H37" s="37" t="s">
        <v>198</v>
      </c>
      <c r="I37" s="13">
        <v>117</v>
      </c>
      <c r="J37" s="13">
        <v>148</v>
      </c>
      <c r="K37" s="13">
        <v>131</v>
      </c>
      <c r="L37" s="58">
        <f t="shared" si="5"/>
        <v>279</v>
      </c>
    </row>
    <row r="38" spans="1:12" ht="14.25" customHeight="1">
      <c r="A38" s="104"/>
      <c r="B38" s="37" t="s">
        <v>197</v>
      </c>
      <c r="C38" s="13">
        <v>76</v>
      </c>
      <c r="D38" s="13">
        <v>106</v>
      </c>
      <c r="E38" s="13">
        <v>113</v>
      </c>
      <c r="F38" s="31">
        <f t="shared" si="6"/>
        <v>219</v>
      </c>
      <c r="G38" s="83"/>
      <c r="H38" s="26" t="s">
        <v>163</v>
      </c>
      <c r="I38" s="25">
        <f>SUM(I31:I37)</f>
        <v>446</v>
      </c>
      <c r="J38" s="25">
        <f>SUM(J31:J37)</f>
        <v>550</v>
      </c>
      <c r="K38" s="25">
        <f>SUM(K31:K37)</f>
        <v>554</v>
      </c>
      <c r="L38" s="60">
        <f>SUM(L31:L37)</f>
        <v>1104</v>
      </c>
    </row>
    <row r="39" spans="1:12" ht="14.25" customHeight="1">
      <c r="A39" s="104"/>
      <c r="B39" s="37" t="s">
        <v>196</v>
      </c>
      <c r="C39" s="13">
        <v>56</v>
      </c>
      <c r="D39" s="13">
        <v>67</v>
      </c>
      <c r="E39" s="13">
        <v>65</v>
      </c>
      <c r="F39" s="31">
        <f t="shared" si="6"/>
        <v>132</v>
      </c>
      <c r="G39" s="129" t="s">
        <v>195</v>
      </c>
      <c r="H39" s="130"/>
      <c r="I39" s="55">
        <f>SUM(C46+C54+I10+I23+I30+I38)</f>
        <v>4130</v>
      </c>
      <c r="J39" s="55">
        <f>SUM(D46+D54+J10+J23+J30+J38)</f>
        <v>4863</v>
      </c>
      <c r="K39" s="55">
        <f>SUM(E46+E54+K10+K23+K30+K38)</f>
        <v>5278</v>
      </c>
      <c r="L39" s="54">
        <f>SUM(F46+F54+L10+L23+L30+L38)</f>
        <v>10141</v>
      </c>
    </row>
    <row r="40" spans="1:12" ht="14.25" customHeight="1">
      <c r="A40" s="104"/>
      <c r="B40" s="37" t="s">
        <v>194</v>
      </c>
      <c r="C40" s="13">
        <v>134</v>
      </c>
      <c r="D40" s="13">
        <v>158</v>
      </c>
      <c r="E40" s="13">
        <v>172</v>
      </c>
      <c r="F40" s="31">
        <f t="shared" si="6"/>
        <v>330</v>
      </c>
      <c r="G40" s="82"/>
      <c r="H40" s="105"/>
      <c r="I40" s="13"/>
      <c r="J40" s="13"/>
      <c r="K40" s="13"/>
      <c r="L40" s="52"/>
    </row>
    <row r="41" spans="1:12" ht="14.25" customHeight="1">
      <c r="A41" s="104"/>
      <c r="B41" s="37" t="s">
        <v>193</v>
      </c>
      <c r="C41" s="13">
        <v>68</v>
      </c>
      <c r="D41" s="13">
        <v>83</v>
      </c>
      <c r="E41" s="13">
        <v>86</v>
      </c>
      <c r="F41" s="31">
        <f t="shared" si="6"/>
        <v>169</v>
      </c>
      <c r="G41" s="57"/>
      <c r="H41" s="13"/>
      <c r="I41" s="13"/>
      <c r="J41" s="13"/>
      <c r="K41" s="81"/>
      <c r="L41" s="80"/>
    </row>
    <row r="42" spans="1:12" ht="14.25" customHeight="1">
      <c r="A42" s="104"/>
      <c r="B42" s="37" t="s">
        <v>192</v>
      </c>
      <c r="C42" s="13">
        <v>108</v>
      </c>
      <c r="D42" s="13">
        <v>128</v>
      </c>
      <c r="E42" s="13">
        <v>154</v>
      </c>
      <c r="F42" s="31">
        <f t="shared" si="6"/>
        <v>282</v>
      </c>
      <c r="G42" s="57"/>
      <c r="H42" s="13"/>
      <c r="I42" s="13"/>
      <c r="J42" s="13"/>
      <c r="K42" s="81"/>
      <c r="L42" s="80"/>
    </row>
    <row r="43" spans="1:12" ht="14.25" customHeight="1">
      <c r="A43" s="104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>
      <c r="A44" s="104"/>
      <c r="B44" s="37" t="s">
        <v>190</v>
      </c>
      <c r="C44" s="13">
        <v>173</v>
      </c>
      <c r="D44" s="13">
        <v>201</v>
      </c>
      <c r="E44" s="13">
        <v>230</v>
      </c>
      <c r="F44" s="31">
        <f t="shared" si="6"/>
        <v>431</v>
      </c>
      <c r="G44" s="57"/>
      <c r="H44" s="13"/>
      <c r="I44" s="13"/>
      <c r="J44" s="13"/>
      <c r="K44" s="81"/>
      <c r="L44" s="80"/>
    </row>
    <row r="45" spans="1:12" ht="14.25" customHeight="1">
      <c r="A45" s="104"/>
      <c r="B45" s="37" t="s">
        <v>189</v>
      </c>
      <c r="C45" s="13">
        <v>161</v>
      </c>
      <c r="D45" s="13">
        <v>185</v>
      </c>
      <c r="E45" s="13">
        <v>210</v>
      </c>
      <c r="F45" s="31">
        <f t="shared" si="6"/>
        <v>395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1636</v>
      </c>
      <c r="D46" s="25">
        <f>SUM(D33:D45)</f>
        <v>1930</v>
      </c>
      <c r="E46" s="25">
        <f>SUM(E33:E45)</f>
        <v>2149</v>
      </c>
      <c r="F46" s="25">
        <f>SUM(F33:F45)</f>
        <v>4079</v>
      </c>
      <c r="G46" s="57"/>
      <c r="H46" s="13"/>
      <c r="I46" s="13"/>
      <c r="J46" s="13"/>
      <c r="K46" s="81"/>
      <c r="L46" s="80"/>
    </row>
    <row r="47" spans="1:12" ht="14.25" customHeight="1">
      <c r="A47" s="104" t="s">
        <v>187</v>
      </c>
      <c r="B47" s="37" t="s">
        <v>186</v>
      </c>
      <c r="C47" s="13">
        <v>97</v>
      </c>
      <c r="D47" s="13">
        <v>116</v>
      </c>
      <c r="E47" s="13">
        <v>117</v>
      </c>
      <c r="F47" s="31">
        <f t="shared" ref="F47:F53" si="7">SUM(D47:E47)</f>
        <v>233</v>
      </c>
      <c r="G47" s="57"/>
      <c r="H47" s="13"/>
      <c r="I47" s="13"/>
      <c r="J47" s="13"/>
      <c r="K47" s="81"/>
      <c r="L47" s="80"/>
    </row>
    <row r="48" spans="1:12" ht="14.25" customHeight="1">
      <c r="A48" s="104"/>
      <c r="B48" s="37" t="s">
        <v>185</v>
      </c>
      <c r="C48" s="13">
        <v>47</v>
      </c>
      <c r="D48" s="13">
        <v>41</v>
      </c>
      <c r="E48" s="13">
        <v>46</v>
      </c>
      <c r="F48" s="31">
        <f t="shared" si="7"/>
        <v>87</v>
      </c>
      <c r="G48" s="57"/>
      <c r="H48" s="13"/>
      <c r="I48" s="13"/>
      <c r="J48" s="13"/>
      <c r="K48" s="81"/>
      <c r="L48" s="80"/>
    </row>
    <row r="49" spans="1:12" ht="14.25" customHeight="1">
      <c r="A49" s="104"/>
      <c r="B49" s="37" t="s">
        <v>184</v>
      </c>
      <c r="C49" s="13">
        <v>106</v>
      </c>
      <c r="D49" s="13">
        <v>112</v>
      </c>
      <c r="E49" s="13">
        <v>123</v>
      </c>
      <c r="F49" s="31">
        <f t="shared" si="7"/>
        <v>235</v>
      </c>
      <c r="G49" s="57"/>
      <c r="H49" s="13"/>
      <c r="I49" s="13"/>
      <c r="J49" s="13"/>
      <c r="K49" s="81"/>
      <c r="L49" s="80"/>
    </row>
    <row r="50" spans="1:12" ht="14.25" customHeight="1">
      <c r="A50" s="104"/>
      <c r="B50" s="37" t="s">
        <v>183</v>
      </c>
      <c r="C50" s="13">
        <v>286</v>
      </c>
      <c r="D50" s="13">
        <v>332</v>
      </c>
      <c r="E50" s="13">
        <v>344</v>
      </c>
      <c r="F50" s="31">
        <f t="shared" si="7"/>
        <v>676</v>
      </c>
      <c r="G50" s="57"/>
      <c r="H50" s="13"/>
      <c r="I50" s="13"/>
      <c r="J50" s="13"/>
      <c r="K50" s="81"/>
      <c r="L50" s="80"/>
    </row>
    <row r="51" spans="1:12" ht="14.25" customHeight="1">
      <c r="A51" s="104"/>
      <c r="B51" s="37" t="s">
        <v>182</v>
      </c>
      <c r="C51" s="13">
        <v>131</v>
      </c>
      <c r="D51" s="13">
        <v>175</v>
      </c>
      <c r="E51" s="13">
        <v>177</v>
      </c>
      <c r="F51" s="31">
        <f t="shared" si="7"/>
        <v>352</v>
      </c>
      <c r="G51" s="57"/>
      <c r="H51" s="13"/>
      <c r="I51" s="13"/>
      <c r="J51" s="13"/>
      <c r="K51" s="81"/>
      <c r="L51" s="80"/>
    </row>
    <row r="52" spans="1:12" ht="14.25" customHeight="1">
      <c r="A52" s="104"/>
      <c r="B52" s="37" t="s">
        <v>181</v>
      </c>
      <c r="C52" s="13">
        <v>68</v>
      </c>
      <c r="D52" s="13">
        <v>89</v>
      </c>
      <c r="E52" s="13">
        <v>84</v>
      </c>
      <c r="F52" s="31">
        <f t="shared" si="7"/>
        <v>173</v>
      </c>
      <c r="G52" s="57"/>
      <c r="H52" s="13"/>
      <c r="I52" s="13"/>
      <c r="J52" s="13"/>
      <c r="K52" s="81"/>
      <c r="L52" s="80"/>
    </row>
    <row r="53" spans="1:12" ht="14.25" customHeight="1">
      <c r="A53" s="104"/>
      <c r="B53" s="37" t="s">
        <v>180</v>
      </c>
      <c r="C53" s="13">
        <v>18</v>
      </c>
      <c r="D53" s="13">
        <v>30</v>
      </c>
      <c r="E53" s="13">
        <v>25</v>
      </c>
      <c r="F53" s="31">
        <f t="shared" si="7"/>
        <v>55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753</v>
      </c>
      <c r="D54" s="25">
        <f>SUM(D47:D53)</f>
        <v>895</v>
      </c>
      <c r="E54" s="25">
        <f>SUM(E47:E53)</f>
        <v>916</v>
      </c>
      <c r="F54" s="25">
        <f>SUM(F47:F53)</f>
        <v>1811</v>
      </c>
      <c r="G54" s="57"/>
      <c r="H54" s="13"/>
      <c r="I54" s="13"/>
      <c r="J54" s="13"/>
      <c r="K54" s="13"/>
      <c r="L54" s="70"/>
    </row>
    <row r="55" spans="1:12" ht="14.25" customHeight="1">
      <c r="A55" s="104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04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04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04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40</v>
      </c>
      <c r="J60" s="64">
        <v>58</v>
      </c>
      <c r="K60" s="64">
        <v>56</v>
      </c>
      <c r="L60" s="63">
        <f t="shared" ref="L60:L65" si="8">SUM(J60:K60)</f>
        <v>114</v>
      </c>
    </row>
    <row r="61" spans="1:12" ht="14.25" customHeight="1">
      <c r="A61" s="104" t="s">
        <v>175</v>
      </c>
      <c r="B61" s="37" t="s">
        <v>174</v>
      </c>
      <c r="C61" s="74">
        <v>312</v>
      </c>
      <c r="D61" s="13">
        <v>415</v>
      </c>
      <c r="E61" s="13">
        <v>411</v>
      </c>
      <c r="F61" s="31">
        <f t="shared" ref="F61:F68" si="9">SUM(D61:E61)</f>
        <v>826</v>
      </c>
      <c r="G61" s="73"/>
      <c r="H61" s="37" t="s">
        <v>173</v>
      </c>
      <c r="I61" s="13">
        <v>49</v>
      </c>
      <c r="J61" s="13">
        <v>50</v>
      </c>
      <c r="K61" s="13">
        <v>64</v>
      </c>
      <c r="L61" s="61">
        <f t="shared" si="8"/>
        <v>114</v>
      </c>
    </row>
    <row r="62" spans="1:12" ht="14.25" customHeight="1">
      <c r="A62" s="104"/>
      <c r="B62" s="37" t="s">
        <v>172</v>
      </c>
      <c r="C62" s="13">
        <v>270</v>
      </c>
      <c r="D62" s="13">
        <v>343</v>
      </c>
      <c r="E62" s="13">
        <v>371</v>
      </c>
      <c r="F62" s="31">
        <f t="shared" si="9"/>
        <v>714</v>
      </c>
      <c r="G62" s="73"/>
      <c r="H62" s="37" t="s">
        <v>171</v>
      </c>
      <c r="I62" s="13">
        <v>33</v>
      </c>
      <c r="J62" s="13">
        <v>53</v>
      </c>
      <c r="K62" s="13">
        <v>53</v>
      </c>
      <c r="L62" s="61">
        <f t="shared" si="8"/>
        <v>106</v>
      </c>
    </row>
    <row r="63" spans="1:12" ht="14.25" customHeight="1">
      <c r="A63" s="104"/>
      <c r="B63" s="37" t="s">
        <v>170</v>
      </c>
      <c r="C63" s="13">
        <v>65</v>
      </c>
      <c r="D63" s="13">
        <v>90</v>
      </c>
      <c r="E63" s="13">
        <v>91</v>
      </c>
      <c r="F63" s="31">
        <f t="shared" si="9"/>
        <v>181</v>
      </c>
      <c r="G63" s="73"/>
      <c r="H63" s="37" t="s">
        <v>169</v>
      </c>
      <c r="I63" s="13">
        <v>30</v>
      </c>
      <c r="J63" s="13">
        <v>35</v>
      </c>
      <c r="K63" s="13">
        <v>29</v>
      </c>
      <c r="L63" s="61">
        <f t="shared" si="8"/>
        <v>64</v>
      </c>
    </row>
    <row r="64" spans="1:12" ht="14.25" customHeight="1">
      <c r="A64" s="104"/>
      <c r="B64" s="37" t="s">
        <v>168</v>
      </c>
      <c r="C64" s="13">
        <v>138</v>
      </c>
      <c r="D64" s="13">
        <v>184</v>
      </c>
      <c r="E64" s="13">
        <v>185</v>
      </c>
      <c r="F64" s="31">
        <f t="shared" si="9"/>
        <v>369</v>
      </c>
      <c r="G64" s="73"/>
      <c r="H64" s="37" t="s">
        <v>167</v>
      </c>
      <c r="I64" s="13">
        <v>51</v>
      </c>
      <c r="J64" s="13">
        <v>66</v>
      </c>
      <c r="K64" s="13">
        <v>66</v>
      </c>
      <c r="L64" s="61">
        <f t="shared" si="8"/>
        <v>132</v>
      </c>
    </row>
    <row r="65" spans="1:12" ht="14.25" customHeight="1">
      <c r="A65" s="104"/>
      <c r="B65" s="37" t="s">
        <v>166</v>
      </c>
      <c r="C65" s="13">
        <v>80</v>
      </c>
      <c r="D65" s="13">
        <v>108</v>
      </c>
      <c r="E65" s="13">
        <v>127</v>
      </c>
      <c r="F65" s="31">
        <f t="shared" si="9"/>
        <v>235</v>
      </c>
      <c r="G65" s="73"/>
      <c r="H65" s="37" t="s">
        <v>165</v>
      </c>
      <c r="I65" s="13">
        <v>70</v>
      </c>
      <c r="J65" s="13">
        <v>97</v>
      </c>
      <c r="K65" s="13">
        <v>92</v>
      </c>
      <c r="L65" s="61">
        <f t="shared" si="8"/>
        <v>189</v>
      </c>
    </row>
    <row r="66" spans="1:12" ht="14.25" customHeight="1">
      <c r="A66" s="104"/>
      <c r="B66" s="37" t="s">
        <v>164</v>
      </c>
      <c r="C66" s="13">
        <v>99</v>
      </c>
      <c r="D66" s="13">
        <v>128</v>
      </c>
      <c r="E66" s="13">
        <v>134</v>
      </c>
      <c r="F66" s="31">
        <f t="shared" si="9"/>
        <v>262</v>
      </c>
      <c r="G66" s="73"/>
      <c r="H66" s="26" t="s">
        <v>163</v>
      </c>
      <c r="I66" s="25">
        <f>SUM(I60:I65)</f>
        <v>273</v>
      </c>
      <c r="J66" s="25">
        <f>SUM(J60:J65)</f>
        <v>359</v>
      </c>
      <c r="K66" s="25">
        <f>SUM(K60:K65)</f>
        <v>360</v>
      </c>
      <c r="L66" s="60">
        <f>SUM(L60:L65)</f>
        <v>719</v>
      </c>
    </row>
    <row r="67" spans="1:12" ht="14.25" customHeight="1">
      <c r="A67" s="104"/>
      <c r="B67" s="37" t="s">
        <v>162</v>
      </c>
      <c r="C67" s="13">
        <v>297</v>
      </c>
      <c r="D67" s="13">
        <v>417</v>
      </c>
      <c r="E67" s="13">
        <v>410</v>
      </c>
      <c r="F67" s="31">
        <f t="shared" si="9"/>
        <v>827</v>
      </c>
      <c r="G67" s="145" t="s">
        <v>161</v>
      </c>
      <c r="H67" s="140"/>
      <c r="I67" s="55">
        <f>SUM(C69+C82+C93+C110+C114+I66)</f>
        <v>5898</v>
      </c>
      <c r="J67" s="55">
        <f>SUM(D69+D82+D93+D110+D114+J66)</f>
        <v>7461</v>
      </c>
      <c r="K67" s="55">
        <f>SUM(E69+E82+E93+E110+E114+K66)</f>
        <v>7817</v>
      </c>
      <c r="L67" s="54">
        <f>SUM(F69+F82+F93+F110+F114+L66)</f>
        <v>15278</v>
      </c>
    </row>
    <row r="68" spans="1:12" ht="14.25" customHeight="1">
      <c r="A68" s="104"/>
      <c r="B68" s="37" t="s">
        <v>160</v>
      </c>
      <c r="C68" s="13">
        <v>87</v>
      </c>
      <c r="D68" s="13">
        <v>113</v>
      </c>
      <c r="E68" s="13">
        <v>116</v>
      </c>
      <c r="F68" s="31">
        <f t="shared" si="9"/>
        <v>229</v>
      </c>
      <c r="G68" s="73"/>
      <c r="H68" s="105"/>
      <c r="I68" s="13"/>
      <c r="J68" s="13"/>
      <c r="K68" s="13"/>
      <c r="L68" s="52"/>
    </row>
    <row r="69" spans="1:12" ht="14.25" customHeight="1">
      <c r="A69" s="104"/>
      <c r="B69" s="26" t="s">
        <v>159</v>
      </c>
      <c r="C69" s="25">
        <f>SUM(C61:C68)</f>
        <v>1348</v>
      </c>
      <c r="D69" s="25">
        <f>SUM(D61:D68)</f>
        <v>1798</v>
      </c>
      <c r="E69" s="25">
        <f>SUM(E61:E68)</f>
        <v>1845</v>
      </c>
      <c r="F69" s="24">
        <f>SUM(F61:F68)</f>
        <v>3643</v>
      </c>
      <c r="G69" s="73"/>
      <c r="H69" s="13"/>
      <c r="I69" s="13"/>
      <c r="J69" s="13"/>
      <c r="K69" s="13"/>
      <c r="L69" s="70"/>
    </row>
    <row r="70" spans="1:12" ht="14.25" customHeight="1">
      <c r="A70" s="104" t="s">
        <v>158</v>
      </c>
      <c r="B70" s="37" t="s">
        <v>157</v>
      </c>
      <c r="C70" s="13">
        <v>41</v>
      </c>
      <c r="D70" s="13">
        <v>50</v>
      </c>
      <c r="E70" s="13">
        <v>48</v>
      </c>
      <c r="F70" s="31">
        <f t="shared" ref="F70:F81" si="10">SUM(D70:E70)</f>
        <v>98</v>
      </c>
      <c r="G70" s="73"/>
      <c r="H70" s="13"/>
      <c r="I70" s="13"/>
      <c r="J70" s="13"/>
      <c r="K70" s="13"/>
      <c r="L70" s="70"/>
    </row>
    <row r="71" spans="1:12" ht="14.25" customHeight="1">
      <c r="A71" s="104"/>
      <c r="B71" s="37" t="s">
        <v>156</v>
      </c>
      <c r="C71" s="13">
        <v>212</v>
      </c>
      <c r="D71" s="13">
        <v>251</v>
      </c>
      <c r="E71" s="13">
        <v>269</v>
      </c>
      <c r="F71" s="31">
        <f t="shared" si="10"/>
        <v>520</v>
      </c>
      <c r="G71" s="57"/>
      <c r="H71" s="13"/>
      <c r="I71" s="13"/>
      <c r="J71" s="13"/>
      <c r="K71" s="13"/>
      <c r="L71" s="70"/>
    </row>
    <row r="72" spans="1:12" ht="14.25" customHeight="1">
      <c r="A72" s="104"/>
      <c r="B72" s="37" t="s">
        <v>155</v>
      </c>
      <c r="C72" s="13">
        <v>135</v>
      </c>
      <c r="D72" s="13">
        <v>154</v>
      </c>
      <c r="E72" s="13">
        <v>169</v>
      </c>
      <c r="F72" s="31">
        <f t="shared" si="10"/>
        <v>323</v>
      </c>
      <c r="G72" s="57"/>
      <c r="H72" s="13"/>
      <c r="I72" s="13"/>
      <c r="J72" s="13"/>
      <c r="K72" s="13"/>
      <c r="L72" s="70"/>
    </row>
    <row r="73" spans="1:12" ht="14.25" customHeight="1">
      <c r="A73" s="104"/>
      <c r="B73" s="37" t="s">
        <v>154</v>
      </c>
      <c r="C73" s="13">
        <v>64</v>
      </c>
      <c r="D73" s="13">
        <v>76</v>
      </c>
      <c r="E73" s="13">
        <v>77</v>
      </c>
      <c r="F73" s="31">
        <f t="shared" si="10"/>
        <v>153</v>
      </c>
      <c r="G73" s="57"/>
      <c r="H73" s="13"/>
      <c r="I73" s="13"/>
      <c r="J73" s="13"/>
      <c r="K73" s="13"/>
      <c r="L73" s="70"/>
    </row>
    <row r="74" spans="1:12" ht="14.25" customHeight="1">
      <c r="A74" s="104"/>
      <c r="B74" s="37" t="s">
        <v>153</v>
      </c>
      <c r="C74" s="13">
        <v>85</v>
      </c>
      <c r="D74" s="13">
        <v>76</v>
      </c>
      <c r="E74" s="13">
        <v>100</v>
      </c>
      <c r="F74" s="31">
        <f t="shared" si="10"/>
        <v>176</v>
      </c>
      <c r="G74" s="57"/>
      <c r="H74" s="13"/>
      <c r="I74" s="13"/>
      <c r="J74" s="13"/>
      <c r="K74" s="13"/>
      <c r="L74" s="70"/>
    </row>
    <row r="75" spans="1:12" ht="14.25" customHeight="1">
      <c r="A75" s="104"/>
      <c r="B75" s="37" t="s">
        <v>152</v>
      </c>
      <c r="C75" s="13">
        <v>356</v>
      </c>
      <c r="D75" s="13">
        <v>449</v>
      </c>
      <c r="E75" s="13">
        <v>459</v>
      </c>
      <c r="F75" s="31">
        <f t="shared" si="10"/>
        <v>908</v>
      </c>
      <c r="G75" s="57"/>
      <c r="H75" s="13"/>
      <c r="I75" s="13"/>
      <c r="J75" s="13"/>
      <c r="K75" s="13"/>
      <c r="L75" s="70"/>
    </row>
    <row r="76" spans="1:12" ht="14.25" customHeight="1">
      <c r="A76" s="104"/>
      <c r="B76" s="37" t="s">
        <v>151</v>
      </c>
      <c r="C76" s="13">
        <v>167</v>
      </c>
      <c r="D76" s="13">
        <v>213</v>
      </c>
      <c r="E76" s="13">
        <v>234</v>
      </c>
      <c r="F76" s="31">
        <f t="shared" si="10"/>
        <v>447</v>
      </c>
      <c r="G76" s="57"/>
      <c r="H76" s="13"/>
      <c r="I76" s="13"/>
      <c r="J76" s="13"/>
      <c r="K76" s="13"/>
      <c r="L76" s="70"/>
    </row>
    <row r="77" spans="1:12" ht="14.25" customHeight="1">
      <c r="A77" s="104"/>
      <c r="B77" s="37" t="s">
        <v>150</v>
      </c>
      <c r="C77" s="13">
        <v>63</v>
      </c>
      <c r="D77" s="13">
        <v>69</v>
      </c>
      <c r="E77" s="13">
        <v>75</v>
      </c>
      <c r="F77" s="31">
        <f t="shared" si="10"/>
        <v>144</v>
      </c>
      <c r="G77" s="57"/>
      <c r="H77" s="13"/>
      <c r="I77" s="13"/>
      <c r="J77" s="13"/>
      <c r="K77" s="13"/>
      <c r="L77" s="70"/>
    </row>
    <row r="78" spans="1:12" ht="14.25" customHeight="1">
      <c r="A78" s="104"/>
      <c r="B78" s="37" t="s">
        <v>149</v>
      </c>
      <c r="C78" s="13">
        <v>48</v>
      </c>
      <c r="D78" s="13">
        <v>57</v>
      </c>
      <c r="E78" s="13">
        <v>55</v>
      </c>
      <c r="F78" s="31">
        <f t="shared" si="10"/>
        <v>112</v>
      </c>
      <c r="G78" s="57"/>
      <c r="H78" s="13"/>
      <c r="I78" s="13"/>
      <c r="J78" s="13"/>
      <c r="K78" s="13"/>
      <c r="L78" s="70"/>
    </row>
    <row r="79" spans="1:12" ht="14.25" customHeight="1">
      <c r="A79" s="104"/>
      <c r="B79" s="37" t="s">
        <v>148</v>
      </c>
      <c r="C79" s="13">
        <v>131</v>
      </c>
      <c r="D79" s="13">
        <v>172</v>
      </c>
      <c r="E79" s="13">
        <v>173</v>
      </c>
      <c r="F79" s="31">
        <f t="shared" si="10"/>
        <v>345</v>
      </c>
      <c r="G79" s="57"/>
      <c r="H79" s="13"/>
      <c r="I79" s="13"/>
      <c r="J79" s="13"/>
      <c r="K79" s="13"/>
      <c r="L79" s="70"/>
    </row>
    <row r="80" spans="1:12" ht="14.25" customHeight="1">
      <c r="A80" s="104"/>
      <c r="B80" s="37" t="s">
        <v>147</v>
      </c>
      <c r="C80" s="13">
        <v>152</v>
      </c>
      <c r="D80" s="13">
        <v>180</v>
      </c>
      <c r="E80" s="13">
        <v>158</v>
      </c>
      <c r="F80" s="31">
        <f t="shared" si="10"/>
        <v>338</v>
      </c>
      <c r="G80" s="57"/>
      <c r="H80" s="13"/>
      <c r="I80" s="13"/>
      <c r="J80" s="13"/>
      <c r="K80" s="13"/>
      <c r="L80" s="70"/>
    </row>
    <row r="81" spans="1:12" ht="14.25" customHeight="1">
      <c r="A81" s="104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>
      <c r="A82" s="104"/>
      <c r="B82" s="26" t="s">
        <v>145</v>
      </c>
      <c r="C82" s="25">
        <f t="shared" ref="C82:E82" si="11">SUM(C70:C81)</f>
        <v>1471</v>
      </c>
      <c r="D82" s="25">
        <f t="shared" si="11"/>
        <v>1774</v>
      </c>
      <c r="E82" s="25">
        <f t="shared" si="11"/>
        <v>1841</v>
      </c>
      <c r="F82" s="25">
        <f>SUM(F70:F81)</f>
        <v>3615</v>
      </c>
      <c r="G82" s="57"/>
      <c r="H82" s="13"/>
      <c r="I82" s="13"/>
      <c r="J82" s="13"/>
      <c r="K82" s="13"/>
      <c r="L82" s="70"/>
    </row>
    <row r="83" spans="1:12" ht="14.25" customHeight="1">
      <c r="A83" s="104" t="s">
        <v>139</v>
      </c>
      <c r="B83" s="37" t="s">
        <v>144</v>
      </c>
      <c r="C83" s="13">
        <v>343</v>
      </c>
      <c r="D83" s="13">
        <v>389</v>
      </c>
      <c r="E83" s="13">
        <v>441</v>
      </c>
      <c r="F83" s="31">
        <f t="shared" ref="F83:F92" si="12">SUM(D83:E83)</f>
        <v>830</v>
      </c>
      <c r="G83" s="57"/>
      <c r="H83" s="13"/>
      <c r="I83" s="13"/>
      <c r="J83" s="13"/>
      <c r="K83" s="13"/>
      <c r="L83" s="70"/>
    </row>
    <row r="84" spans="1:12" ht="14.25" customHeight="1">
      <c r="A84" s="104"/>
      <c r="B84" s="37" t="s">
        <v>143</v>
      </c>
      <c r="C84" s="13">
        <v>311</v>
      </c>
      <c r="D84" s="13">
        <v>353</v>
      </c>
      <c r="E84" s="13">
        <v>396</v>
      </c>
      <c r="F84" s="31">
        <f t="shared" si="12"/>
        <v>749</v>
      </c>
      <c r="G84" s="57"/>
      <c r="H84" s="13"/>
      <c r="I84" s="13"/>
      <c r="J84" s="13"/>
      <c r="K84" s="13"/>
      <c r="L84" s="70"/>
    </row>
    <row r="85" spans="1:12" ht="14.25" customHeight="1">
      <c r="A85" s="104"/>
      <c r="B85" s="37" t="s">
        <v>142</v>
      </c>
      <c r="C85" s="13">
        <v>121</v>
      </c>
      <c r="D85" s="13">
        <v>130</v>
      </c>
      <c r="E85" s="13">
        <v>137</v>
      </c>
      <c r="F85" s="31">
        <f t="shared" si="12"/>
        <v>267</v>
      </c>
      <c r="G85" s="57"/>
      <c r="H85" s="13"/>
      <c r="I85" s="13"/>
      <c r="J85" s="13"/>
      <c r="K85" s="13"/>
      <c r="L85" s="70"/>
    </row>
    <row r="86" spans="1:12" ht="14.25" customHeight="1">
      <c r="A86" s="104"/>
      <c r="B86" s="37" t="s">
        <v>141</v>
      </c>
      <c r="C86" s="13">
        <v>86</v>
      </c>
      <c r="D86" s="13">
        <v>116</v>
      </c>
      <c r="E86" s="13">
        <v>121</v>
      </c>
      <c r="F86" s="31">
        <f t="shared" si="12"/>
        <v>237</v>
      </c>
      <c r="G86" s="57"/>
      <c r="H86" s="13"/>
      <c r="I86" s="13"/>
      <c r="J86" s="13"/>
      <c r="K86" s="13"/>
      <c r="L86" s="70"/>
    </row>
    <row r="87" spans="1:12" ht="14.25" customHeight="1">
      <c r="A87" s="104"/>
      <c r="B87" s="37" t="s">
        <v>140</v>
      </c>
      <c r="C87" s="13">
        <v>49</v>
      </c>
      <c r="D87" s="13">
        <v>63</v>
      </c>
      <c r="E87" s="13">
        <v>55</v>
      </c>
      <c r="F87" s="31">
        <f t="shared" si="12"/>
        <v>118</v>
      </c>
      <c r="G87" s="57"/>
      <c r="H87" s="13"/>
      <c r="I87" s="13"/>
      <c r="J87" s="13"/>
      <c r="K87" s="13"/>
      <c r="L87" s="70"/>
    </row>
    <row r="88" spans="1:12" ht="14.25" customHeight="1">
      <c r="A88" s="104"/>
      <c r="B88" s="37" t="s">
        <v>139</v>
      </c>
      <c r="C88" s="13">
        <v>141</v>
      </c>
      <c r="D88" s="13">
        <v>198</v>
      </c>
      <c r="E88" s="13">
        <v>213</v>
      </c>
      <c r="F88" s="31">
        <f t="shared" si="12"/>
        <v>411</v>
      </c>
      <c r="G88" s="57"/>
      <c r="H88" s="13"/>
      <c r="I88" s="13"/>
      <c r="J88" s="13"/>
      <c r="K88" s="13"/>
      <c r="L88" s="70"/>
    </row>
    <row r="89" spans="1:12" ht="14.25" customHeight="1">
      <c r="A89" s="104"/>
      <c r="B89" s="37" t="s">
        <v>138</v>
      </c>
      <c r="C89" s="13">
        <v>115</v>
      </c>
      <c r="D89" s="13">
        <v>142</v>
      </c>
      <c r="E89" s="13">
        <v>156</v>
      </c>
      <c r="F89" s="31">
        <f t="shared" si="12"/>
        <v>298</v>
      </c>
      <c r="G89" s="57"/>
      <c r="H89" s="105"/>
      <c r="I89" s="13"/>
      <c r="J89" s="13"/>
      <c r="K89" s="13"/>
      <c r="L89" s="70"/>
    </row>
    <row r="90" spans="1:12" ht="14.25" customHeight="1">
      <c r="A90" s="104"/>
      <c r="B90" s="37" t="s">
        <v>137</v>
      </c>
      <c r="C90" s="13">
        <v>106</v>
      </c>
      <c r="D90" s="13">
        <v>162</v>
      </c>
      <c r="E90" s="13">
        <v>154</v>
      </c>
      <c r="F90" s="31">
        <f t="shared" si="12"/>
        <v>316</v>
      </c>
      <c r="G90" s="57"/>
      <c r="H90" s="13"/>
      <c r="I90" s="13"/>
      <c r="J90" s="13"/>
      <c r="K90" s="13"/>
      <c r="L90" s="70"/>
    </row>
    <row r="91" spans="1:12" ht="14.25" customHeight="1">
      <c r="A91" s="104"/>
      <c r="B91" s="37" t="s">
        <v>136</v>
      </c>
      <c r="C91" s="13">
        <v>47</v>
      </c>
      <c r="D91" s="13">
        <v>63</v>
      </c>
      <c r="E91" s="13">
        <v>77</v>
      </c>
      <c r="F91" s="31">
        <f t="shared" si="12"/>
        <v>140</v>
      </c>
      <c r="G91" s="57"/>
      <c r="H91" s="13"/>
      <c r="I91" s="13"/>
      <c r="J91" s="13"/>
      <c r="K91" s="13"/>
      <c r="L91" s="70"/>
    </row>
    <row r="92" spans="1:12" ht="14.25" customHeight="1">
      <c r="A92" s="104"/>
      <c r="B92" s="37" t="s">
        <v>135</v>
      </c>
      <c r="C92" s="13">
        <v>222</v>
      </c>
      <c r="D92" s="13">
        <v>290</v>
      </c>
      <c r="E92" s="13">
        <v>327</v>
      </c>
      <c r="F92" s="31">
        <f t="shared" si="12"/>
        <v>617</v>
      </c>
      <c r="G92" s="57"/>
      <c r="H92" s="13"/>
      <c r="I92" s="13"/>
      <c r="J92" s="13"/>
      <c r="K92" s="13"/>
      <c r="L92" s="70"/>
    </row>
    <row r="93" spans="1:12" ht="14.25" customHeight="1">
      <c r="A93" s="104"/>
      <c r="B93" s="26" t="s">
        <v>134</v>
      </c>
      <c r="C93" s="25">
        <f>SUM(C83:C92)</f>
        <v>1541</v>
      </c>
      <c r="D93" s="25">
        <f>SUM(D83:D92)</f>
        <v>1906</v>
      </c>
      <c r="E93" s="25">
        <f>SUM(E83:E92)</f>
        <v>2077</v>
      </c>
      <c r="F93" s="24">
        <f>SUM(F83:F92)</f>
        <v>3983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40</v>
      </c>
      <c r="E94" s="13">
        <v>44</v>
      </c>
      <c r="F94" s="31">
        <f t="shared" ref="F94:F109" si="13">SUM(D94:E94)</f>
        <v>84</v>
      </c>
      <c r="G94" s="57"/>
      <c r="H94" s="13"/>
      <c r="I94" s="13"/>
      <c r="J94" s="13"/>
      <c r="K94" s="13"/>
      <c r="L94" s="70"/>
    </row>
    <row r="95" spans="1:12" ht="14.25" customHeight="1">
      <c r="A95" s="104"/>
      <c r="B95" s="37" t="s">
        <v>131</v>
      </c>
      <c r="C95" s="13">
        <v>45</v>
      </c>
      <c r="D95" s="13">
        <v>55</v>
      </c>
      <c r="E95" s="13">
        <v>48</v>
      </c>
      <c r="F95" s="31">
        <f t="shared" si="13"/>
        <v>103</v>
      </c>
      <c r="G95" s="57"/>
      <c r="H95" s="13"/>
      <c r="I95" s="13"/>
      <c r="J95" s="13"/>
      <c r="K95" s="13"/>
      <c r="L95" s="70"/>
    </row>
    <row r="96" spans="1:12" ht="14.25" customHeight="1">
      <c r="A96" s="104"/>
      <c r="B96" s="37" t="s">
        <v>130</v>
      </c>
      <c r="C96" s="13">
        <v>24</v>
      </c>
      <c r="D96" s="13">
        <v>30</v>
      </c>
      <c r="E96" s="13">
        <v>37</v>
      </c>
      <c r="F96" s="31">
        <f t="shared" si="13"/>
        <v>67</v>
      </c>
      <c r="G96" s="57"/>
      <c r="H96" s="13"/>
      <c r="I96" s="13"/>
      <c r="J96" s="13"/>
      <c r="K96" s="13"/>
      <c r="L96" s="70"/>
    </row>
    <row r="97" spans="1:12" ht="14.25" customHeight="1">
      <c r="A97" s="104"/>
      <c r="B97" s="37" t="s">
        <v>129</v>
      </c>
      <c r="C97" s="13">
        <v>41</v>
      </c>
      <c r="D97" s="13">
        <v>44</v>
      </c>
      <c r="E97" s="13">
        <v>48</v>
      </c>
      <c r="F97" s="31">
        <f t="shared" si="13"/>
        <v>92</v>
      </c>
      <c r="G97" s="57"/>
      <c r="H97" s="13"/>
      <c r="I97" s="13"/>
      <c r="J97" s="13"/>
      <c r="K97" s="13"/>
      <c r="L97" s="70"/>
    </row>
    <row r="98" spans="1:12" ht="14.25" customHeight="1">
      <c r="A98" s="104"/>
      <c r="B98" s="37" t="s">
        <v>128</v>
      </c>
      <c r="C98" s="13">
        <v>115</v>
      </c>
      <c r="D98" s="13">
        <v>144</v>
      </c>
      <c r="E98" s="13">
        <v>157</v>
      </c>
      <c r="F98" s="31">
        <f t="shared" si="13"/>
        <v>301</v>
      </c>
      <c r="G98" s="57"/>
      <c r="H98" s="13"/>
      <c r="I98" s="13"/>
      <c r="J98" s="13"/>
      <c r="K98" s="13"/>
      <c r="L98" s="70"/>
    </row>
    <row r="99" spans="1:12" ht="14.25" customHeight="1">
      <c r="A99" s="104"/>
      <c r="B99" s="37" t="s">
        <v>127</v>
      </c>
      <c r="C99" s="13">
        <v>19</v>
      </c>
      <c r="D99" s="13">
        <v>25</v>
      </c>
      <c r="E99" s="13">
        <v>24</v>
      </c>
      <c r="F99" s="31">
        <f t="shared" si="13"/>
        <v>49</v>
      </c>
      <c r="G99" s="57"/>
      <c r="H99" s="13"/>
      <c r="I99" s="13"/>
      <c r="J99" s="13"/>
      <c r="K99" s="13"/>
      <c r="L99" s="70"/>
    </row>
    <row r="100" spans="1:12" ht="14.25" customHeight="1">
      <c r="A100" s="104"/>
      <c r="B100" s="37" t="s">
        <v>126</v>
      </c>
      <c r="C100" s="13">
        <v>48</v>
      </c>
      <c r="D100" s="13">
        <v>64</v>
      </c>
      <c r="E100" s="13">
        <v>63</v>
      </c>
      <c r="F100" s="31">
        <f t="shared" si="13"/>
        <v>127</v>
      </c>
      <c r="G100" s="57"/>
      <c r="H100" s="13"/>
      <c r="I100" s="13"/>
      <c r="J100" s="13"/>
      <c r="K100" s="13"/>
      <c r="L100" s="70"/>
    </row>
    <row r="101" spans="1:12" ht="14.25" customHeight="1">
      <c r="A101" s="104"/>
      <c r="B101" s="37" t="s">
        <v>125</v>
      </c>
      <c r="C101" s="13">
        <v>104</v>
      </c>
      <c r="D101" s="13">
        <v>118</v>
      </c>
      <c r="E101" s="13">
        <v>137</v>
      </c>
      <c r="F101" s="31">
        <f t="shared" si="13"/>
        <v>255</v>
      </c>
      <c r="G101" s="57"/>
      <c r="H101" s="13"/>
      <c r="I101" s="13"/>
      <c r="J101" s="13"/>
      <c r="K101" s="13"/>
      <c r="L101" s="70"/>
    </row>
    <row r="102" spans="1:12" ht="14.25" customHeight="1">
      <c r="A102" s="104"/>
      <c r="B102" s="37" t="s">
        <v>124</v>
      </c>
      <c r="C102" s="13">
        <v>149</v>
      </c>
      <c r="D102" s="13">
        <v>184</v>
      </c>
      <c r="E102" s="13">
        <v>194</v>
      </c>
      <c r="F102" s="31">
        <f t="shared" si="13"/>
        <v>378</v>
      </c>
      <c r="G102" s="57"/>
      <c r="H102" s="13"/>
      <c r="I102" s="13"/>
      <c r="J102" s="13"/>
      <c r="K102" s="13"/>
      <c r="L102" s="70"/>
    </row>
    <row r="103" spans="1:12" ht="14.25" customHeight="1">
      <c r="A103" s="104"/>
      <c r="B103" s="37" t="s">
        <v>123</v>
      </c>
      <c r="C103" s="13">
        <v>138</v>
      </c>
      <c r="D103" s="13">
        <v>199</v>
      </c>
      <c r="E103" s="13">
        <v>187</v>
      </c>
      <c r="F103" s="31">
        <f t="shared" si="13"/>
        <v>386</v>
      </c>
      <c r="G103" s="57"/>
      <c r="H103" s="13"/>
      <c r="I103" s="13"/>
      <c r="J103" s="13"/>
      <c r="K103" s="13"/>
      <c r="L103" s="70"/>
    </row>
    <row r="104" spans="1:12" ht="14.25" customHeight="1">
      <c r="A104" s="104"/>
      <c r="B104" s="37" t="s">
        <v>122</v>
      </c>
      <c r="C104" s="13">
        <v>67</v>
      </c>
      <c r="D104" s="13">
        <v>66</v>
      </c>
      <c r="E104" s="13">
        <v>68</v>
      </c>
      <c r="F104" s="31">
        <f t="shared" si="13"/>
        <v>134</v>
      </c>
      <c r="G104" s="57"/>
      <c r="H104" s="13"/>
      <c r="I104" s="13"/>
      <c r="J104" s="13"/>
      <c r="K104" s="13"/>
      <c r="L104" s="70"/>
    </row>
    <row r="105" spans="1:12" ht="14.25" customHeight="1">
      <c r="A105" s="104"/>
      <c r="B105" s="37" t="s">
        <v>121</v>
      </c>
      <c r="C105" s="13">
        <v>45</v>
      </c>
      <c r="D105" s="13">
        <v>63</v>
      </c>
      <c r="E105" s="13">
        <v>67</v>
      </c>
      <c r="F105" s="31">
        <f t="shared" si="13"/>
        <v>130</v>
      </c>
      <c r="G105" s="57"/>
      <c r="H105" s="13"/>
      <c r="I105" s="13"/>
      <c r="J105" s="13"/>
      <c r="K105" s="13"/>
      <c r="L105" s="70"/>
    </row>
    <row r="106" spans="1:12" ht="14.25" customHeight="1">
      <c r="A106" s="104"/>
      <c r="B106" s="37" t="s">
        <v>120</v>
      </c>
      <c r="C106" s="13">
        <v>30</v>
      </c>
      <c r="D106" s="13">
        <v>49</v>
      </c>
      <c r="E106" s="13">
        <v>56</v>
      </c>
      <c r="F106" s="31">
        <f t="shared" si="13"/>
        <v>105</v>
      </c>
      <c r="G106" s="57"/>
      <c r="H106" s="13"/>
      <c r="I106" s="13"/>
      <c r="J106" s="13"/>
      <c r="K106" s="13"/>
      <c r="L106" s="70"/>
    </row>
    <row r="107" spans="1:12" ht="14.25" customHeight="1">
      <c r="A107" s="104"/>
      <c r="B107" s="37" t="s">
        <v>119</v>
      </c>
      <c r="C107" s="13">
        <v>85</v>
      </c>
      <c r="D107" s="13">
        <v>112</v>
      </c>
      <c r="E107" s="13">
        <v>120</v>
      </c>
      <c r="F107" s="31">
        <f t="shared" si="13"/>
        <v>232</v>
      </c>
      <c r="G107" s="57"/>
      <c r="H107" s="13"/>
      <c r="I107" s="13"/>
      <c r="J107" s="13"/>
      <c r="K107" s="13"/>
      <c r="L107" s="70"/>
    </row>
    <row r="108" spans="1:12" ht="14.25" customHeight="1">
      <c r="A108" s="104"/>
      <c r="B108" s="37" t="s">
        <v>118</v>
      </c>
      <c r="C108" s="13">
        <v>81</v>
      </c>
      <c r="D108" s="13">
        <v>93</v>
      </c>
      <c r="E108" s="13">
        <v>119</v>
      </c>
      <c r="F108" s="31">
        <f t="shared" si="13"/>
        <v>212</v>
      </c>
      <c r="G108" s="57"/>
      <c r="H108" s="13"/>
      <c r="I108" s="13"/>
      <c r="J108" s="13"/>
      <c r="K108" s="13"/>
      <c r="L108" s="70"/>
    </row>
    <row r="109" spans="1:12" ht="14.25" customHeight="1">
      <c r="A109" s="104"/>
      <c r="B109" s="37" t="s">
        <v>117</v>
      </c>
      <c r="C109" s="13">
        <v>77</v>
      </c>
      <c r="D109" s="13">
        <v>98</v>
      </c>
      <c r="E109" s="13">
        <v>97</v>
      </c>
      <c r="F109" s="31">
        <f t="shared" si="13"/>
        <v>195</v>
      </c>
      <c r="G109" s="57"/>
      <c r="H109" s="13"/>
      <c r="I109" s="13"/>
      <c r="J109" s="13"/>
      <c r="K109" s="13"/>
      <c r="L109" s="70"/>
    </row>
    <row r="110" spans="1:12" ht="14.25" customHeight="1">
      <c r="A110" s="104"/>
      <c r="B110" s="26" t="s">
        <v>116</v>
      </c>
      <c r="C110" s="25">
        <f>SUM(C94:C109)</f>
        <v>1101</v>
      </c>
      <c r="D110" s="25">
        <f>SUM(D94:D109)</f>
        <v>1384</v>
      </c>
      <c r="E110" s="25">
        <f>SUM(E94:E109)</f>
        <v>1466</v>
      </c>
      <c r="F110" s="24">
        <f>SUM(F94:F109)</f>
        <v>2850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52</v>
      </c>
      <c r="D111" s="13">
        <v>80</v>
      </c>
      <c r="E111" s="13">
        <v>76</v>
      </c>
      <c r="F111" s="31">
        <f>SUM(D111:E111)</f>
        <v>156</v>
      </c>
      <c r="G111" s="57"/>
      <c r="H111" s="13"/>
      <c r="I111" s="13"/>
      <c r="J111" s="13"/>
      <c r="K111" s="13"/>
      <c r="L111" s="70"/>
    </row>
    <row r="112" spans="1:12" ht="14.25" customHeight="1">
      <c r="A112" s="104"/>
      <c r="B112" s="37" t="s">
        <v>113</v>
      </c>
      <c r="C112" s="13">
        <v>71</v>
      </c>
      <c r="D112" s="13">
        <v>96</v>
      </c>
      <c r="E112" s="13">
        <v>88</v>
      </c>
      <c r="F112" s="31">
        <f>SUM(D112:E112)</f>
        <v>184</v>
      </c>
      <c r="G112" s="57"/>
      <c r="H112" s="13"/>
      <c r="I112" s="13"/>
      <c r="J112" s="13"/>
      <c r="K112" s="13"/>
      <c r="L112" s="70"/>
    </row>
    <row r="113" spans="1:12" ht="14.25" customHeight="1">
      <c r="A113" s="104"/>
      <c r="B113" s="37" t="s">
        <v>112</v>
      </c>
      <c r="C113" s="13">
        <v>41</v>
      </c>
      <c r="D113" s="13">
        <v>64</v>
      </c>
      <c r="E113" s="13">
        <v>64</v>
      </c>
      <c r="F113" s="31">
        <f>SUM(D113:E113)</f>
        <v>128</v>
      </c>
      <c r="G113" s="57"/>
      <c r="H113" s="13"/>
      <c r="I113" s="13"/>
      <c r="J113" s="13"/>
      <c r="K113" s="13"/>
      <c r="L113" s="70"/>
    </row>
    <row r="114" spans="1:12" ht="14.25" customHeight="1">
      <c r="A114" s="104"/>
      <c r="B114" s="26" t="s">
        <v>111</v>
      </c>
      <c r="C114" s="25">
        <f>SUM(C111:C113)</f>
        <v>164</v>
      </c>
      <c r="D114" s="25">
        <f>SUM(D111:D113)</f>
        <v>240</v>
      </c>
      <c r="E114" s="25">
        <f>SUM(E111:E113)</f>
        <v>228</v>
      </c>
      <c r="F114" s="24">
        <f>SUM(F111:F113)</f>
        <v>468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245</v>
      </c>
      <c r="K116" s="64">
        <v>248</v>
      </c>
      <c r="L116" s="63">
        <f t="shared" ref="L116:L124" si="14">SUM(J116:K116)</f>
        <v>493</v>
      </c>
    </row>
    <row r="117" spans="1:12" ht="14.25" customHeight="1">
      <c r="A117" s="104" t="s">
        <v>107</v>
      </c>
      <c r="B117" s="37" t="s">
        <v>106</v>
      </c>
      <c r="C117" s="13">
        <v>174</v>
      </c>
      <c r="D117" s="13">
        <v>171</v>
      </c>
      <c r="E117" s="13">
        <v>199</v>
      </c>
      <c r="F117" s="31">
        <f t="shared" ref="F117:F138" si="15">SUM(D117:E117)</f>
        <v>370</v>
      </c>
      <c r="G117" s="57"/>
      <c r="H117" s="37" t="s">
        <v>105</v>
      </c>
      <c r="I117" s="13">
        <v>142</v>
      </c>
      <c r="J117" s="13">
        <v>173</v>
      </c>
      <c r="K117" s="13">
        <v>184</v>
      </c>
      <c r="L117" s="61">
        <f t="shared" si="14"/>
        <v>357</v>
      </c>
    </row>
    <row r="118" spans="1:12" ht="14.25" customHeight="1">
      <c r="A118" s="104"/>
      <c r="B118" s="37" t="s">
        <v>104</v>
      </c>
      <c r="C118" s="13">
        <v>292</v>
      </c>
      <c r="D118" s="13">
        <v>280</v>
      </c>
      <c r="E118" s="13">
        <v>251</v>
      </c>
      <c r="F118" s="31">
        <f t="shared" si="15"/>
        <v>531</v>
      </c>
      <c r="G118" s="57"/>
      <c r="H118" s="37" t="s">
        <v>103</v>
      </c>
      <c r="I118" s="13">
        <v>135</v>
      </c>
      <c r="J118" s="13">
        <v>199</v>
      </c>
      <c r="K118" s="13">
        <v>218</v>
      </c>
      <c r="L118" s="61">
        <f t="shared" si="14"/>
        <v>417</v>
      </c>
    </row>
    <row r="119" spans="1:12" ht="14.25" customHeight="1">
      <c r="A119" s="104"/>
      <c r="B119" s="37" t="s">
        <v>102</v>
      </c>
      <c r="C119" s="13">
        <v>107</v>
      </c>
      <c r="D119" s="13">
        <v>104</v>
      </c>
      <c r="E119" s="13">
        <v>105</v>
      </c>
      <c r="F119" s="31">
        <f t="shared" si="15"/>
        <v>209</v>
      </c>
      <c r="G119" s="57"/>
      <c r="H119" s="37" t="s">
        <v>101</v>
      </c>
      <c r="I119" s="13">
        <v>50</v>
      </c>
      <c r="J119" s="13">
        <v>50</v>
      </c>
      <c r="K119" s="13">
        <v>64</v>
      </c>
      <c r="L119" s="61">
        <f t="shared" si="14"/>
        <v>114</v>
      </c>
    </row>
    <row r="120" spans="1:12" ht="14.25" customHeight="1">
      <c r="A120" s="104"/>
      <c r="B120" s="37" t="s">
        <v>100</v>
      </c>
      <c r="C120" s="13">
        <v>108</v>
      </c>
      <c r="D120" s="13">
        <v>94</v>
      </c>
      <c r="E120" s="13">
        <v>125</v>
      </c>
      <c r="F120" s="31">
        <f t="shared" si="15"/>
        <v>219</v>
      </c>
      <c r="G120" s="57"/>
      <c r="H120" s="37" t="s">
        <v>99</v>
      </c>
      <c r="I120" s="13">
        <v>141</v>
      </c>
      <c r="J120" s="13">
        <v>156</v>
      </c>
      <c r="K120" s="13">
        <v>175</v>
      </c>
      <c r="L120" s="61">
        <f t="shared" si="14"/>
        <v>331</v>
      </c>
    </row>
    <row r="121" spans="1:12" ht="14.25" customHeight="1">
      <c r="A121" s="104"/>
      <c r="B121" s="37" t="s">
        <v>98</v>
      </c>
      <c r="C121" s="13">
        <v>66</v>
      </c>
      <c r="D121" s="13">
        <v>63</v>
      </c>
      <c r="E121" s="13">
        <v>66</v>
      </c>
      <c r="F121" s="31">
        <f t="shared" si="15"/>
        <v>129</v>
      </c>
      <c r="G121" s="57"/>
      <c r="H121" s="37" t="s">
        <v>97</v>
      </c>
      <c r="I121" s="13">
        <v>141</v>
      </c>
      <c r="J121" s="13">
        <v>173</v>
      </c>
      <c r="K121" s="62">
        <v>168</v>
      </c>
      <c r="L121" s="61">
        <f t="shared" si="14"/>
        <v>341</v>
      </c>
    </row>
    <row r="122" spans="1:12" ht="14.25" customHeight="1">
      <c r="A122" s="104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5"/>
        <v>58</v>
      </c>
      <c r="G122" s="57"/>
      <c r="H122" s="37" t="s">
        <v>95</v>
      </c>
      <c r="I122" s="13">
        <v>184</v>
      </c>
      <c r="J122" s="13">
        <v>208</v>
      </c>
      <c r="K122" s="13">
        <v>219</v>
      </c>
      <c r="L122" s="61">
        <f t="shared" si="14"/>
        <v>427</v>
      </c>
    </row>
    <row r="123" spans="1:12" ht="14.25" customHeight="1">
      <c r="A123" s="104"/>
      <c r="B123" s="37" t="s">
        <v>94</v>
      </c>
      <c r="C123" s="13">
        <v>63</v>
      </c>
      <c r="D123" s="13">
        <v>64</v>
      </c>
      <c r="E123" s="13">
        <v>71</v>
      </c>
      <c r="F123" s="31">
        <f t="shared" si="15"/>
        <v>135</v>
      </c>
      <c r="G123" s="57"/>
      <c r="H123" s="37" t="s">
        <v>93</v>
      </c>
      <c r="I123" s="13">
        <v>46</v>
      </c>
      <c r="J123" s="13">
        <v>56</v>
      </c>
      <c r="K123" s="13">
        <v>58</v>
      </c>
      <c r="L123" s="61">
        <f t="shared" si="14"/>
        <v>114</v>
      </c>
    </row>
    <row r="124" spans="1:12" ht="14.25" customHeight="1">
      <c r="A124" s="104"/>
      <c r="B124" s="37" t="s">
        <v>92</v>
      </c>
      <c r="C124" s="13">
        <v>145</v>
      </c>
      <c r="D124" s="13">
        <v>145</v>
      </c>
      <c r="E124" s="13">
        <v>167</v>
      </c>
      <c r="F124" s="31">
        <f t="shared" si="15"/>
        <v>312</v>
      </c>
      <c r="G124" s="57"/>
      <c r="H124" s="37" t="s">
        <v>91</v>
      </c>
      <c r="I124" s="13">
        <v>224</v>
      </c>
      <c r="J124" s="13">
        <v>237</v>
      </c>
      <c r="K124" s="13">
        <v>273</v>
      </c>
      <c r="L124" s="61">
        <f t="shared" si="14"/>
        <v>510</v>
      </c>
    </row>
    <row r="125" spans="1:12" ht="14.25" customHeight="1">
      <c r="A125" s="104"/>
      <c r="B125" s="37" t="s">
        <v>90</v>
      </c>
      <c r="C125" s="13">
        <v>49</v>
      </c>
      <c r="D125" s="13">
        <v>34</v>
      </c>
      <c r="E125" s="13">
        <v>55</v>
      </c>
      <c r="F125" s="31">
        <f t="shared" si="15"/>
        <v>89</v>
      </c>
      <c r="G125" s="57"/>
      <c r="H125" s="26" t="s">
        <v>89</v>
      </c>
      <c r="I125" s="25">
        <f>SUM(I116:I124)</f>
        <v>1246</v>
      </c>
      <c r="J125" s="25">
        <f>SUM(J116:J124)</f>
        <v>1497</v>
      </c>
      <c r="K125" s="25">
        <f>SUM(K116:K124)</f>
        <v>1607</v>
      </c>
      <c r="L125" s="60">
        <f>SUM(L116:L124)</f>
        <v>3104</v>
      </c>
    </row>
    <row r="126" spans="1:12" ht="14.25" customHeight="1">
      <c r="A126" s="104"/>
      <c r="B126" s="37" t="s">
        <v>88</v>
      </c>
      <c r="C126" s="13">
        <v>69</v>
      </c>
      <c r="D126" s="13">
        <v>66</v>
      </c>
      <c r="E126" s="13">
        <v>78</v>
      </c>
      <c r="F126" s="31">
        <f t="shared" si="15"/>
        <v>144</v>
      </c>
      <c r="G126" s="57" t="s">
        <v>87</v>
      </c>
      <c r="H126" s="37" t="s">
        <v>86</v>
      </c>
      <c r="I126" s="13">
        <v>34</v>
      </c>
      <c r="J126" s="13">
        <v>52</v>
      </c>
      <c r="K126" s="13">
        <v>37</v>
      </c>
      <c r="L126" s="58">
        <f t="shared" ref="L126:L139" si="16">SUM(J126:K126)</f>
        <v>89</v>
      </c>
    </row>
    <row r="127" spans="1:12" ht="14.25" customHeight="1">
      <c r="A127" s="104"/>
      <c r="B127" s="37" t="s">
        <v>85</v>
      </c>
      <c r="C127" s="13">
        <v>39</v>
      </c>
      <c r="D127" s="13">
        <v>45</v>
      </c>
      <c r="E127" s="13">
        <v>38</v>
      </c>
      <c r="F127" s="31">
        <f t="shared" si="15"/>
        <v>83</v>
      </c>
      <c r="G127" s="57"/>
      <c r="H127" s="59" t="s">
        <v>84</v>
      </c>
      <c r="I127" s="13">
        <v>12</v>
      </c>
      <c r="J127" s="13">
        <v>8</v>
      </c>
      <c r="K127" s="13">
        <v>12</v>
      </c>
      <c r="L127" s="58">
        <f t="shared" si="16"/>
        <v>20</v>
      </c>
    </row>
    <row r="128" spans="1:12" ht="14.25" customHeight="1">
      <c r="A128" s="104"/>
      <c r="B128" s="37" t="s">
        <v>83</v>
      </c>
      <c r="C128" s="13">
        <v>68</v>
      </c>
      <c r="D128" s="13">
        <v>60</v>
      </c>
      <c r="E128" s="13">
        <v>74</v>
      </c>
      <c r="F128" s="31">
        <f t="shared" si="15"/>
        <v>134</v>
      </c>
      <c r="G128" s="57"/>
      <c r="H128" s="59" t="s">
        <v>82</v>
      </c>
      <c r="I128" s="13">
        <v>42</v>
      </c>
      <c r="J128" s="13">
        <v>56</v>
      </c>
      <c r="K128" s="13">
        <v>71</v>
      </c>
      <c r="L128" s="58">
        <f t="shared" si="16"/>
        <v>127</v>
      </c>
    </row>
    <row r="129" spans="1:12" ht="14.25" customHeight="1">
      <c r="A129" s="104"/>
      <c r="B129" s="37" t="s">
        <v>81</v>
      </c>
      <c r="C129" s="13">
        <v>74</v>
      </c>
      <c r="D129" s="13">
        <v>66</v>
      </c>
      <c r="E129" s="13">
        <v>82</v>
      </c>
      <c r="F129" s="31">
        <f t="shared" si="15"/>
        <v>148</v>
      </c>
      <c r="G129" s="57"/>
      <c r="H129" s="59" t="s">
        <v>80</v>
      </c>
      <c r="I129" s="13">
        <v>20</v>
      </c>
      <c r="J129" s="13">
        <v>20</v>
      </c>
      <c r="K129" s="13">
        <v>17</v>
      </c>
      <c r="L129" s="58">
        <f t="shared" si="16"/>
        <v>37</v>
      </c>
    </row>
    <row r="130" spans="1:12" ht="14.25" customHeight="1">
      <c r="A130" s="104"/>
      <c r="B130" s="37" t="s">
        <v>79</v>
      </c>
      <c r="C130" s="13">
        <v>68</v>
      </c>
      <c r="D130" s="13">
        <v>60</v>
      </c>
      <c r="E130" s="13">
        <v>69</v>
      </c>
      <c r="F130" s="31">
        <f t="shared" si="15"/>
        <v>129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6"/>
        <v>11</v>
      </c>
    </row>
    <row r="131" spans="1:12" ht="14.25" customHeight="1">
      <c r="A131" s="104"/>
      <c r="B131" s="37" t="s">
        <v>77</v>
      </c>
      <c r="C131" s="13">
        <v>113</v>
      </c>
      <c r="D131" s="13">
        <v>112</v>
      </c>
      <c r="E131" s="13">
        <v>107</v>
      </c>
      <c r="F131" s="31">
        <f t="shared" si="15"/>
        <v>219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6"/>
        <v>26</v>
      </c>
    </row>
    <row r="132" spans="1:12" ht="14.25" customHeight="1">
      <c r="A132" s="104"/>
      <c r="B132" s="37" t="s">
        <v>75</v>
      </c>
      <c r="C132" s="13">
        <v>155</v>
      </c>
      <c r="D132" s="13">
        <v>150</v>
      </c>
      <c r="E132" s="13">
        <v>162</v>
      </c>
      <c r="F132" s="31">
        <f t="shared" si="15"/>
        <v>312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6"/>
        <v>44</v>
      </c>
    </row>
    <row r="133" spans="1:12" ht="14.25" customHeight="1">
      <c r="A133" s="104"/>
      <c r="B133" s="37" t="s">
        <v>73</v>
      </c>
      <c r="C133" s="13">
        <v>129</v>
      </c>
      <c r="D133" s="13">
        <v>124</v>
      </c>
      <c r="E133" s="13">
        <v>133</v>
      </c>
      <c r="F133" s="31">
        <f t="shared" si="15"/>
        <v>257</v>
      </c>
      <c r="G133" s="57"/>
      <c r="H133" s="59" t="s">
        <v>72</v>
      </c>
      <c r="I133" s="13">
        <v>18</v>
      </c>
      <c r="J133" s="13">
        <v>14</v>
      </c>
      <c r="K133" s="13">
        <v>15</v>
      </c>
      <c r="L133" s="58">
        <f t="shared" si="16"/>
        <v>29</v>
      </c>
    </row>
    <row r="134" spans="1:12" ht="14.25" customHeight="1">
      <c r="A134" s="104"/>
      <c r="B134" s="37" t="s">
        <v>71</v>
      </c>
      <c r="C134" s="13">
        <v>111</v>
      </c>
      <c r="D134" s="13">
        <v>112</v>
      </c>
      <c r="E134" s="13">
        <v>132</v>
      </c>
      <c r="F134" s="31">
        <f t="shared" si="15"/>
        <v>244</v>
      </c>
      <c r="G134" s="57"/>
      <c r="H134" s="59" t="s">
        <v>70</v>
      </c>
      <c r="I134" s="13">
        <v>18</v>
      </c>
      <c r="J134" s="13">
        <v>18</v>
      </c>
      <c r="K134" s="13">
        <v>23</v>
      </c>
      <c r="L134" s="58">
        <f t="shared" si="16"/>
        <v>41</v>
      </c>
    </row>
    <row r="135" spans="1:12" ht="14.25" customHeight="1">
      <c r="A135" s="104"/>
      <c r="B135" s="37" t="s">
        <v>69</v>
      </c>
      <c r="C135" s="13">
        <v>198</v>
      </c>
      <c r="D135" s="13">
        <v>210</v>
      </c>
      <c r="E135" s="13">
        <v>219</v>
      </c>
      <c r="F135" s="31">
        <f t="shared" si="15"/>
        <v>429</v>
      </c>
      <c r="G135" s="57"/>
      <c r="H135" s="59" t="s">
        <v>68</v>
      </c>
      <c r="I135" s="13">
        <v>24</v>
      </c>
      <c r="J135" s="13">
        <v>22</v>
      </c>
      <c r="K135" s="13">
        <v>25</v>
      </c>
      <c r="L135" s="58">
        <f t="shared" si="16"/>
        <v>47</v>
      </c>
    </row>
    <row r="136" spans="1:12" ht="14.25" customHeight="1">
      <c r="A136" s="104"/>
      <c r="B136" s="37" t="s">
        <v>67</v>
      </c>
      <c r="C136" s="13">
        <v>39</v>
      </c>
      <c r="D136" s="13">
        <v>44</v>
      </c>
      <c r="E136" s="13">
        <v>41</v>
      </c>
      <c r="F136" s="31">
        <f t="shared" si="15"/>
        <v>85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6"/>
        <v>20</v>
      </c>
    </row>
    <row r="137" spans="1:12" ht="14.25" customHeight="1">
      <c r="A137" s="104"/>
      <c r="B137" s="37" t="s">
        <v>65</v>
      </c>
      <c r="C137" s="13">
        <v>210</v>
      </c>
      <c r="D137" s="13">
        <v>171</v>
      </c>
      <c r="E137" s="13">
        <v>186</v>
      </c>
      <c r="F137" s="31">
        <f t="shared" si="15"/>
        <v>357</v>
      </c>
      <c r="G137" s="57"/>
      <c r="H137" s="59" t="s">
        <v>64</v>
      </c>
      <c r="I137" s="13">
        <v>25</v>
      </c>
      <c r="J137" s="13">
        <v>25</v>
      </c>
      <c r="K137" s="13">
        <v>27</v>
      </c>
      <c r="L137" s="58">
        <f t="shared" si="16"/>
        <v>52</v>
      </c>
    </row>
    <row r="138" spans="1:12" ht="14.25" customHeight="1">
      <c r="A138" s="104"/>
      <c r="B138" s="105" t="s">
        <v>63</v>
      </c>
      <c r="C138" s="13">
        <v>124</v>
      </c>
      <c r="D138" s="13">
        <v>177</v>
      </c>
      <c r="E138" s="13">
        <v>182</v>
      </c>
      <c r="F138" s="31">
        <f t="shared" si="15"/>
        <v>359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6"/>
        <v>40</v>
      </c>
    </row>
    <row r="139" spans="1:12" ht="14.25" customHeight="1">
      <c r="A139" s="104"/>
      <c r="B139" s="26" t="s">
        <v>61</v>
      </c>
      <c r="C139" s="25">
        <f>SUM(C117:C138)</f>
        <v>2427</v>
      </c>
      <c r="D139" s="25">
        <f>SUM(D117:D138)</f>
        <v>2376</v>
      </c>
      <c r="E139" s="25">
        <f>SUM(E117:E138)</f>
        <v>2576</v>
      </c>
      <c r="F139" s="24">
        <f>SUM(F117:F138)</f>
        <v>4952</v>
      </c>
      <c r="G139" s="57"/>
      <c r="H139" s="59" t="s">
        <v>60</v>
      </c>
      <c r="I139" s="13">
        <v>11</v>
      </c>
      <c r="J139" s="13">
        <v>12</v>
      </c>
      <c r="K139" s="13">
        <v>10</v>
      </c>
      <c r="L139" s="58">
        <f t="shared" si="16"/>
        <v>22</v>
      </c>
    </row>
    <row r="140" spans="1:12" ht="14.25" customHeight="1">
      <c r="A140" s="104" t="s">
        <v>59</v>
      </c>
      <c r="B140" s="37" t="s">
        <v>58</v>
      </c>
      <c r="C140" s="13">
        <v>137</v>
      </c>
      <c r="D140" s="13">
        <v>160</v>
      </c>
      <c r="E140" s="13">
        <v>183</v>
      </c>
      <c r="F140" s="31">
        <f t="shared" ref="F140:F156" si="17">SUM(D140:E140)</f>
        <v>343</v>
      </c>
      <c r="G140" s="57"/>
      <c r="H140" s="26" t="s">
        <v>57</v>
      </c>
      <c r="I140" s="25">
        <f>SUM(I126:I139)</f>
        <v>268</v>
      </c>
      <c r="J140" s="25">
        <f>SUM(J126:J139)</f>
        <v>298</v>
      </c>
      <c r="K140" s="25">
        <f>SUM(K126:K139)</f>
        <v>307</v>
      </c>
      <c r="L140" s="60">
        <f>SUM(L126:L139)</f>
        <v>605</v>
      </c>
    </row>
    <row r="141" spans="1:12" ht="14.25" customHeight="1">
      <c r="A141" s="104"/>
      <c r="B141" s="37" t="s">
        <v>56</v>
      </c>
      <c r="C141" s="13">
        <v>166</v>
      </c>
      <c r="D141" s="13">
        <v>207</v>
      </c>
      <c r="E141" s="13">
        <v>213</v>
      </c>
      <c r="F141" s="31">
        <f t="shared" si="17"/>
        <v>420</v>
      </c>
      <c r="G141" s="57" t="s">
        <v>55</v>
      </c>
      <c r="H141" s="59" t="s">
        <v>54</v>
      </c>
      <c r="I141" s="13">
        <v>52</v>
      </c>
      <c r="J141" s="13">
        <v>61</v>
      </c>
      <c r="K141" s="13">
        <v>60</v>
      </c>
      <c r="L141" s="58">
        <f>SUM(J141:K141)</f>
        <v>121</v>
      </c>
    </row>
    <row r="142" spans="1:12" ht="14.25" customHeight="1">
      <c r="A142" s="104"/>
      <c r="B142" s="37" t="s">
        <v>53</v>
      </c>
      <c r="C142" s="13">
        <v>157</v>
      </c>
      <c r="D142" s="13">
        <v>181</v>
      </c>
      <c r="E142" s="13">
        <v>190</v>
      </c>
      <c r="F142" s="31">
        <f t="shared" si="17"/>
        <v>371</v>
      </c>
      <c r="G142" s="57"/>
      <c r="H142" s="59" t="s">
        <v>52</v>
      </c>
      <c r="I142" s="13">
        <v>47</v>
      </c>
      <c r="J142" s="13">
        <v>52</v>
      </c>
      <c r="K142" s="13">
        <v>42</v>
      </c>
      <c r="L142" s="58">
        <f>SUM(J142:K142)</f>
        <v>94</v>
      </c>
    </row>
    <row r="143" spans="1:12" ht="14.25" customHeight="1">
      <c r="A143" s="104"/>
      <c r="B143" s="37" t="s">
        <v>51</v>
      </c>
      <c r="C143" s="13">
        <v>65</v>
      </c>
      <c r="D143" s="13">
        <v>72</v>
      </c>
      <c r="E143" s="13">
        <v>94</v>
      </c>
      <c r="F143" s="31">
        <f t="shared" si="17"/>
        <v>166</v>
      </c>
      <c r="G143" s="57"/>
      <c r="H143" s="59" t="s">
        <v>50</v>
      </c>
      <c r="I143" s="13">
        <v>52</v>
      </c>
      <c r="J143" s="13">
        <v>51</v>
      </c>
      <c r="K143" s="13">
        <v>48</v>
      </c>
      <c r="L143" s="58">
        <f>SUM(J143:K143)</f>
        <v>99</v>
      </c>
    </row>
    <row r="144" spans="1:12" ht="14.25" customHeight="1">
      <c r="A144" s="104"/>
      <c r="B144" s="37" t="s">
        <v>49</v>
      </c>
      <c r="C144" s="13">
        <v>31</v>
      </c>
      <c r="D144" s="13">
        <v>38</v>
      </c>
      <c r="E144" s="13">
        <v>33</v>
      </c>
      <c r="F144" s="31">
        <f t="shared" si="17"/>
        <v>71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3" ht="14.25" customHeight="1">
      <c r="A145" s="104"/>
      <c r="B145" s="37" t="s">
        <v>47</v>
      </c>
      <c r="C145" s="13">
        <v>133</v>
      </c>
      <c r="D145" s="13">
        <v>166</v>
      </c>
      <c r="E145" s="13">
        <v>193</v>
      </c>
      <c r="F145" s="31">
        <f t="shared" si="17"/>
        <v>359</v>
      </c>
      <c r="G145" s="57"/>
      <c r="H145" s="59" t="s">
        <v>46</v>
      </c>
      <c r="I145" s="13">
        <v>29</v>
      </c>
      <c r="J145" s="13">
        <v>36</v>
      </c>
      <c r="K145" s="13">
        <v>34</v>
      </c>
      <c r="L145" s="58">
        <f>SUM(J145:K145)</f>
        <v>70</v>
      </c>
    </row>
    <row r="146" spans="1:13" ht="14.25" customHeight="1">
      <c r="A146" s="104"/>
      <c r="B146" s="37" t="s">
        <v>45</v>
      </c>
      <c r="C146" s="13">
        <v>32</v>
      </c>
      <c r="D146" s="13">
        <v>43</v>
      </c>
      <c r="E146" s="13">
        <v>41</v>
      </c>
      <c r="F146" s="31">
        <f t="shared" si="17"/>
        <v>84</v>
      </c>
      <c r="G146" s="57"/>
      <c r="H146" s="26" t="s">
        <v>44</v>
      </c>
      <c r="I146" s="25">
        <f>SUM(I141:I145)</f>
        <v>214</v>
      </c>
      <c r="J146" s="25">
        <f>SUM(J141:J145)</f>
        <v>233</v>
      </c>
      <c r="K146" s="25">
        <f>SUM(K141:K145)</f>
        <v>220</v>
      </c>
      <c r="L146" s="56">
        <f>SUM(L141:L145)</f>
        <v>453</v>
      </c>
    </row>
    <row r="147" spans="1:13" ht="14.25" customHeight="1">
      <c r="A147" s="104"/>
      <c r="B147" s="37" t="s">
        <v>43</v>
      </c>
      <c r="C147" s="13">
        <v>41</v>
      </c>
      <c r="D147" s="13">
        <v>49</v>
      </c>
      <c r="E147" s="13">
        <v>59</v>
      </c>
      <c r="F147" s="31">
        <f t="shared" si="17"/>
        <v>108</v>
      </c>
      <c r="G147" s="129" t="s">
        <v>42</v>
      </c>
      <c r="H147" s="130"/>
      <c r="I147" s="55">
        <f>SUM(C139+C157+C164+C167+I125+I140+I146)</f>
        <v>6977</v>
      </c>
      <c r="J147" s="55">
        <f>SUM(D139+D157+D164+D167+J125+J140+J146)</f>
        <v>7839</v>
      </c>
      <c r="K147" s="55">
        <f>SUM(E139+E157+E164+E167+K125+K140+K146)</f>
        <v>8419</v>
      </c>
      <c r="L147" s="54">
        <f>SUM(F139+F157+F164+F167+L125+L140+L146)</f>
        <v>16258</v>
      </c>
    </row>
    <row r="148" spans="1:13" ht="14.25" customHeight="1">
      <c r="A148" s="104"/>
      <c r="B148" s="37" t="s">
        <v>41</v>
      </c>
      <c r="C148" s="13">
        <v>101</v>
      </c>
      <c r="D148" s="13">
        <v>128</v>
      </c>
      <c r="E148" s="13">
        <v>155</v>
      </c>
      <c r="F148" s="31">
        <f t="shared" si="17"/>
        <v>283</v>
      </c>
      <c r="G148" s="53"/>
      <c r="H148" s="105"/>
      <c r="I148" s="13"/>
      <c r="J148" s="13"/>
      <c r="K148" s="13"/>
      <c r="L148" s="52"/>
    </row>
    <row r="149" spans="1:13" ht="14.25" customHeight="1">
      <c r="A149" s="104"/>
      <c r="B149" s="37" t="s">
        <v>40</v>
      </c>
      <c r="C149" s="13">
        <v>64</v>
      </c>
      <c r="D149" s="13">
        <v>84</v>
      </c>
      <c r="E149" s="13">
        <v>97</v>
      </c>
      <c r="F149" s="31">
        <f t="shared" si="17"/>
        <v>181</v>
      </c>
      <c r="G149" s="146" t="s">
        <v>39</v>
      </c>
      <c r="H149" s="147"/>
      <c r="I149" s="150">
        <f>SUM(C30+I39+I67+I147)</f>
        <v>19376</v>
      </c>
      <c r="J149" s="150">
        <f>SUM(D30+J39+J67+J147)</f>
        <v>23024</v>
      </c>
      <c r="K149" s="150">
        <f>SUM(E30+K39+K67+K147)</f>
        <v>24650</v>
      </c>
      <c r="L149" s="152">
        <f>SUM(J149:K149)</f>
        <v>47674</v>
      </c>
    </row>
    <row r="150" spans="1:13" ht="14.25" customHeight="1">
      <c r="A150" s="104"/>
      <c r="B150" s="37" t="s">
        <v>38</v>
      </c>
      <c r="C150" s="13">
        <v>147</v>
      </c>
      <c r="D150" s="13">
        <v>170</v>
      </c>
      <c r="E150" s="13">
        <v>181</v>
      </c>
      <c r="F150" s="31">
        <f t="shared" si="17"/>
        <v>351</v>
      </c>
      <c r="G150" s="148"/>
      <c r="H150" s="149"/>
      <c r="I150" s="151"/>
      <c r="J150" s="151"/>
      <c r="K150" s="151"/>
      <c r="L150" s="153"/>
    </row>
    <row r="151" spans="1:13" ht="14.25" customHeight="1">
      <c r="A151" s="104"/>
      <c r="B151" s="37" t="s">
        <v>37</v>
      </c>
      <c r="C151" s="13">
        <v>31</v>
      </c>
      <c r="D151" s="13">
        <v>36</v>
      </c>
      <c r="E151" s="13">
        <v>39</v>
      </c>
      <c r="F151" s="31">
        <f t="shared" si="17"/>
        <v>75</v>
      </c>
      <c r="G151" s="154" t="s">
        <v>36</v>
      </c>
      <c r="H151" s="155"/>
      <c r="I151" s="156">
        <f>I149-'H30.7月末 '!I149</f>
        <v>21</v>
      </c>
      <c r="J151" s="156">
        <f>J149-'H30.7月末 '!J149</f>
        <v>2</v>
      </c>
      <c r="K151" s="156">
        <f>K149-'H30.7月末 '!K149</f>
        <v>5</v>
      </c>
      <c r="L151" s="158">
        <f>L149-'H30.7月末 '!L149</f>
        <v>7</v>
      </c>
      <c r="M151" s="106"/>
    </row>
    <row r="152" spans="1:13" ht="14.25" customHeight="1">
      <c r="A152" s="104"/>
      <c r="B152" s="37" t="s">
        <v>35</v>
      </c>
      <c r="C152" s="13">
        <v>23</v>
      </c>
      <c r="D152" s="13">
        <v>25</v>
      </c>
      <c r="E152" s="13">
        <v>27</v>
      </c>
      <c r="F152" s="31">
        <f t="shared" si="17"/>
        <v>52</v>
      </c>
      <c r="G152" s="148"/>
      <c r="H152" s="149"/>
      <c r="I152" s="157"/>
      <c r="J152" s="157"/>
      <c r="K152" s="157"/>
      <c r="L152" s="159"/>
    </row>
    <row r="153" spans="1:13" ht="14.25" customHeight="1">
      <c r="A153" s="104"/>
      <c r="B153" s="37" t="s">
        <v>34</v>
      </c>
      <c r="C153" s="13">
        <v>65</v>
      </c>
      <c r="D153" s="13">
        <v>95</v>
      </c>
      <c r="E153" s="13">
        <v>95</v>
      </c>
      <c r="F153" s="31">
        <f t="shared" si="17"/>
        <v>190</v>
      </c>
      <c r="G153" s="170" t="s">
        <v>33</v>
      </c>
      <c r="H153" s="171"/>
      <c r="I153" s="13"/>
      <c r="J153" s="13">
        <v>48</v>
      </c>
      <c r="K153" s="13">
        <v>51</v>
      </c>
      <c r="L153" s="70">
        <v>49</v>
      </c>
    </row>
    <row r="154" spans="1:13" ht="14.25" customHeight="1">
      <c r="A154" s="104"/>
      <c r="B154" s="37" t="s">
        <v>32</v>
      </c>
      <c r="C154" s="13">
        <v>50</v>
      </c>
      <c r="D154" s="13">
        <v>56</v>
      </c>
      <c r="E154" s="13">
        <v>65</v>
      </c>
      <c r="F154" s="31">
        <f t="shared" si="17"/>
        <v>121</v>
      </c>
      <c r="G154" s="172" t="s">
        <v>31</v>
      </c>
      <c r="H154" s="173"/>
      <c r="I154" s="50"/>
      <c r="J154" s="50">
        <v>59</v>
      </c>
      <c r="K154" s="50">
        <v>55</v>
      </c>
      <c r="L154" s="48">
        <f t="shared" ref="L154:L159" si="18">SUM(J154:K154)</f>
        <v>114</v>
      </c>
    </row>
    <row r="155" spans="1:13" ht="14.25" customHeight="1">
      <c r="A155" s="104"/>
      <c r="B155" s="37" t="s">
        <v>30</v>
      </c>
      <c r="C155" s="13">
        <v>245</v>
      </c>
      <c r="D155" s="13">
        <v>235</v>
      </c>
      <c r="E155" s="13">
        <v>284</v>
      </c>
      <c r="F155" s="31">
        <f t="shared" si="17"/>
        <v>519</v>
      </c>
      <c r="G155" s="172" t="s">
        <v>29</v>
      </c>
      <c r="H155" s="173"/>
      <c r="I155" s="50"/>
      <c r="J155" s="50">
        <v>41</v>
      </c>
      <c r="K155" s="50">
        <v>35</v>
      </c>
      <c r="L155" s="48">
        <f t="shared" si="18"/>
        <v>76</v>
      </c>
    </row>
    <row r="156" spans="1:13" ht="14.25" customHeight="1">
      <c r="A156" s="104"/>
      <c r="B156" s="37" t="s">
        <v>28</v>
      </c>
      <c r="C156" s="13">
        <v>39</v>
      </c>
      <c r="D156" s="13">
        <v>38</v>
      </c>
      <c r="E156" s="13">
        <v>41</v>
      </c>
      <c r="F156" s="31">
        <f t="shared" si="17"/>
        <v>79</v>
      </c>
      <c r="G156" s="172" t="s">
        <v>27</v>
      </c>
      <c r="H156" s="173"/>
      <c r="I156" s="50"/>
      <c r="J156" s="50">
        <v>12</v>
      </c>
      <c r="K156" s="50">
        <v>10</v>
      </c>
      <c r="L156" s="48">
        <f t="shared" si="18"/>
        <v>22</v>
      </c>
    </row>
    <row r="157" spans="1:13" ht="14.25" customHeight="1">
      <c r="A157" s="104"/>
      <c r="B157" s="26" t="s">
        <v>26</v>
      </c>
      <c r="C157" s="25">
        <f>SUM(C140:C156)</f>
        <v>1527</v>
      </c>
      <c r="D157" s="25">
        <f>SUM(D140:D156)</f>
        <v>1783</v>
      </c>
      <c r="E157" s="25">
        <f>SUM(E140:E156)</f>
        <v>1990</v>
      </c>
      <c r="F157" s="24">
        <f>SUM(F140:F156)</f>
        <v>3773</v>
      </c>
      <c r="G157" s="172" t="s">
        <v>25</v>
      </c>
      <c r="H157" s="173"/>
      <c r="I157" s="50"/>
      <c r="J157" s="50">
        <v>28</v>
      </c>
      <c r="K157" s="50">
        <v>24</v>
      </c>
      <c r="L157" s="48">
        <f t="shared" si="18"/>
        <v>52</v>
      </c>
    </row>
    <row r="158" spans="1:13" ht="14.25" customHeight="1">
      <c r="A158" s="104" t="s">
        <v>24</v>
      </c>
      <c r="B158" s="37" t="s">
        <v>23</v>
      </c>
      <c r="C158" s="13">
        <v>123</v>
      </c>
      <c r="D158" s="13">
        <v>165</v>
      </c>
      <c r="E158" s="13">
        <v>165</v>
      </c>
      <c r="F158" s="31">
        <f t="shared" ref="F158:F163" si="19">SUM(D158:E158)</f>
        <v>330</v>
      </c>
      <c r="G158" s="172" t="s">
        <v>22</v>
      </c>
      <c r="H158" s="173"/>
      <c r="I158" s="50"/>
      <c r="J158" s="50"/>
      <c r="K158" s="50"/>
      <c r="L158" s="48">
        <f t="shared" si="18"/>
        <v>0</v>
      </c>
    </row>
    <row r="159" spans="1:13" ht="14.25" customHeight="1">
      <c r="A159" s="104"/>
      <c r="B159" s="37" t="s">
        <v>21</v>
      </c>
      <c r="C159" s="13">
        <v>208</v>
      </c>
      <c r="D159" s="13">
        <v>254</v>
      </c>
      <c r="E159" s="13">
        <v>278</v>
      </c>
      <c r="F159" s="31">
        <f t="shared" si="19"/>
        <v>532</v>
      </c>
      <c r="G159" s="160" t="s">
        <v>20</v>
      </c>
      <c r="H159" s="161"/>
      <c r="I159" s="49"/>
      <c r="J159" s="49"/>
      <c r="K159" s="49">
        <v>1</v>
      </c>
      <c r="L159" s="48">
        <f t="shared" si="18"/>
        <v>1</v>
      </c>
    </row>
    <row r="160" spans="1:13" ht="14.25" customHeight="1">
      <c r="A160" s="104"/>
      <c r="B160" s="37" t="s">
        <v>19</v>
      </c>
      <c r="C160" s="13">
        <v>64</v>
      </c>
      <c r="D160" s="13">
        <v>88</v>
      </c>
      <c r="E160" s="13">
        <v>81</v>
      </c>
      <c r="F160" s="31">
        <f t="shared" si="19"/>
        <v>169</v>
      </c>
      <c r="G160" s="103" t="s">
        <v>18</v>
      </c>
      <c r="H160" s="46"/>
      <c r="I160" s="45"/>
      <c r="J160" s="44"/>
      <c r="K160" s="44"/>
      <c r="L160" s="43"/>
    </row>
    <row r="161" spans="1:12" ht="14.25" customHeight="1">
      <c r="A161" s="104"/>
      <c r="B161" s="37" t="s">
        <v>17</v>
      </c>
      <c r="C161" s="13">
        <v>52</v>
      </c>
      <c r="D161" s="13">
        <v>78</v>
      </c>
      <c r="E161" s="13">
        <v>84</v>
      </c>
      <c r="F161" s="31">
        <f t="shared" si="19"/>
        <v>162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04"/>
      <c r="B162" s="37" t="s">
        <v>15</v>
      </c>
      <c r="C162" s="13">
        <v>208</v>
      </c>
      <c r="D162" s="13">
        <v>284</v>
      </c>
      <c r="E162" s="13">
        <v>292</v>
      </c>
      <c r="F162" s="31">
        <f t="shared" si="19"/>
        <v>576</v>
      </c>
      <c r="G162" s="42" t="s">
        <v>14</v>
      </c>
      <c r="H162" s="41" t="s">
        <v>11</v>
      </c>
      <c r="I162" s="40">
        <f>SUM(L162/L149)</f>
        <v>0.40714016025506566</v>
      </c>
      <c r="J162" s="39">
        <v>8709</v>
      </c>
      <c r="K162" s="39">
        <v>10701</v>
      </c>
      <c r="L162" s="38">
        <f t="shared" ref="L162:L167" si="20">SUM(J162:K162)</f>
        <v>19410</v>
      </c>
    </row>
    <row r="163" spans="1:12" ht="14.25" customHeight="1">
      <c r="A163" s="104"/>
      <c r="B163" s="37" t="s">
        <v>13</v>
      </c>
      <c r="C163" s="13">
        <v>36</v>
      </c>
      <c r="D163" s="13">
        <v>49</v>
      </c>
      <c r="E163" s="13">
        <v>49</v>
      </c>
      <c r="F163" s="31">
        <f t="shared" si="19"/>
        <v>98</v>
      </c>
      <c r="G163" s="165" t="s">
        <v>12</v>
      </c>
      <c r="H163" s="36" t="s">
        <v>11</v>
      </c>
      <c r="I163" s="35">
        <f>SUM(L163/L149)</f>
        <v>0.33735369383731173</v>
      </c>
      <c r="J163" s="34">
        <v>7051</v>
      </c>
      <c r="K163" s="34">
        <v>9032</v>
      </c>
      <c r="L163" s="38">
        <f t="shared" si="20"/>
        <v>16083</v>
      </c>
    </row>
    <row r="164" spans="1:12" ht="14.25" customHeight="1">
      <c r="A164" s="104"/>
      <c r="B164" s="26" t="s">
        <v>10</v>
      </c>
      <c r="C164" s="25">
        <f>SUM(C158:C163)</f>
        <v>691</v>
      </c>
      <c r="D164" s="25">
        <f>SUM(D158:D163)</f>
        <v>918</v>
      </c>
      <c r="E164" s="25">
        <f>SUM(E158:E163)</f>
        <v>949</v>
      </c>
      <c r="F164" s="24">
        <f>SUM(F158:F163)</f>
        <v>1867</v>
      </c>
      <c r="G164" s="166"/>
      <c r="H164" s="30" t="s">
        <v>9</v>
      </c>
      <c r="I164" s="29">
        <f>L164/F30</f>
        <v>0.2876438219109555</v>
      </c>
      <c r="J164" s="28">
        <v>771</v>
      </c>
      <c r="K164" s="28">
        <v>954</v>
      </c>
      <c r="L164" s="27">
        <f t="shared" si="20"/>
        <v>1725</v>
      </c>
    </row>
    <row r="165" spans="1:12" ht="14.25" customHeight="1">
      <c r="A165" s="104" t="s">
        <v>8</v>
      </c>
      <c r="B165" s="105" t="s">
        <v>7</v>
      </c>
      <c r="C165" s="13">
        <v>318</v>
      </c>
      <c r="D165" s="13">
        <v>364</v>
      </c>
      <c r="E165" s="13">
        <v>380</v>
      </c>
      <c r="F165" s="31">
        <f>SUM(D165:E165)</f>
        <v>744</v>
      </c>
      <c r="G165" s="166"/>
      <c r="H165" s="30" t="s">
        <v>6</v>
      </c>
      <c r="I165" s="29">
        <f>L165/L39</f>
        <v>0.37402623015481706</v>
      </c>
      <c r="J165" s="28">
        <v>1655</v>
      </c>
      <c r="K165" s="28">
        <v>2138</v>
      </c>
      <c r="L165" s="27">
        <f t="shared" si="20"/>
        <v>3793</v>
      </c>
    </row>
    <row r="166" spans="1:12" ht="14.25" customHeight="1">
      <c r="A166" s="104"/>
      <c r="B166" s="105" t="s">
        <v>5</v>
      </c>
      <c r="C166" s="13">
        <v>286</v>
      </c>
      <c r="D166" s="13">
        <v>370</v>
      </c>
      <c r="E166" s="13">
        <v>390</v>
      </c>
      <c r="F166" s="31">
        <f>SUM(D166:E166)</f>
        <v>760</v>
      </c>
      <c r="G166" s="166"/>
      <c r="H166" s="30" t="s">
        <v>4</v>
      </c>
      <c r="I166" s="29">
        <f>L166/L67</f>
        <v>0.30219924073831655</v>
      </c>
      <c r="J166" s="28">
        <v>2042</v>
      </c>
      <c r="K166" s="28">
        <v>2575</v>
      </c>
      <c r="L166" s="27">
        <f t="shared" si="20"/>
        <v>4617</v>
      </c>
    </row>
    <row r="167" spans="1:12" ht="14.25" customHeight="1">
      <c r="A167" s="104"/>
      <c r="B167" s="26" t="s">
        <v>3</v>
      </c>
      <c r="C167" s="25">
        <f>SUM(C165:C166)</f>
        <v>604</v>
      </c>
      <c r="D167" s="25">
        <f>SUM(D165:D166)</f>
        <v>734</v>
      </c>
      <c r="E167" s="25">
        <f>SUM(E165:E166)</f>
        <v>770</v>
      </c>
      <c r="F167" s="24">
        <f>SUM(F165:F166)</f>
        <v>1504</v>
      </c>
      <c r="G167" s="167"/>
      <c r="H167" s="23" t="s">
        <v>2</v>
      </c>
      <c r="I167" s="22">
        <f>L167/L147</f>
        <v>0.36585065813753231</v>
      </c>
      <c r="J167" s="21">
        <v>2583</v>
      </c>
      <c r="K167" s="21">
        <v>3365</v>
      </c>
      <c r="L167" s="20">
        <f t="shared" si="20"/>
        <v>5948</v>
      </c>
    </row>
    <row r="168" spans="1:12" ht="14.25" customHeight="1">
      <c r="A168" s="10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04"/>
      <c r="B169" s="13"/>
      <c r="C169" s="13"/>
      <c r="D169" s="13"/>
      <c r="E169" s="13"/>
      <c r="F169" s="12"/>
      <c r="G169" s="168" t="s">
        <v>1</v>
      </c>
      <c r="H169" s="169"/>
      <c r="I169" s="11">
        <v>323</v>
      </c>
      <c r="J169" s="11">
        <v>137</v>
      </c>
      <c r="K169" s="11">
        <v>221</v>
      </c>
      <c r="L169" s="10">
        <f>SUM(J169:K169)</f>
        <v>358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view="pageBreakPreview" topLeftCell="B139" zoomScaleNormal="100" workbookViewId="0">
      <selection activeCell="J156" sqref="J156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283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31</v>
      </c>
      <c r="K4" s="90">
        <v>38</v>
      </c>
      <c r="L4" s="58">
        <f t="shared" ref="L4:L9" si="0">SUM(J4:K4)</f>
        <v>69</v>
      </c>
    </row>
    <row r="5" spans="1:12" ht="14.25" customHeight="1">
      <c r="A5" s="72" t="s">
        <v>263</v>
      </c>
      <c r="B5" s="71" t="s">
        <v>262</v>
      </c>
      <c r="C5" s="89">
        <v>335</v>
      </c>
      <c r="D5" s="89">
        <v>395</v>
      </c>
      <c r="E5" s="89">
        <v>409</v>
      </c>
      <c r="F5" s="31">
        <f t="shared" ref="F5:F21" si="1">SUM(D5:E5)</f>
        <v>804</v>
      </c>
      <c r="G5" s="57"/>
      <c r="H5" s="37" t="s">
        <v>261</v>
      </c>
      <c r="I5" s="13">
        <v>176</v>
      </c>
      <c r="J5" s="13">
        <v>211</v>
      </c>
      <c r="K5" s="13">
        <v>240</v>
      </c>
      <c r="L5" s="58">
        <f t="shared" si="0"/>
        <v>451</v>
      </c>
    </row>
    <row r="6" spans="1:12" ht="14.25" customHeight="1">
      <c r="A6" s="108"/>
      <c r="B6" s="37" t="s">
        <v>260</v>
      </c>
      <c r="C6" s="86">
        <v>210</v>
      </c>
      <c r="D6" s="86">
        <v>213</v>
      </c>
      <c r="E6" s="86">
        <v>203</v>
      </c>
      <c r="F6" s="31">
        <f t="shared" si="1"/>
        <v>416</v>
      </c>
      <c r="G6" s="57"/>
      <c r="H6" s="37" t="s">
        <v>259</v>
      </c>
      <c r="I6" s="13">
        <v>114</v>
      </c>
      <c r="J6" s="13">
        <v>144</v>
      </c>
      <c r="K6" s="13">
        <v>169</v>
      </c>
      <c r="L6" s="58">
        <f t="shared" si="0"/>
        <v>313</v>
      </c>
    </row>
    <row r="7" spans="1:12" ht="14.25" customHeight="1">
      <c r="A7" s="108"/>
      <c r="B7" s="37" t="s">
        <v>258</v>
      </c>
      <c r="C7" s="86">
        <v>120</v>
      </c>
      <c r="D7" s="86">
        <v>134</v>
      </c>
      <c r="E7" s="86">
        <v>151</v>
      </c>
      <c r="F7" s="31">
        <f t="shared" si="1"/>
        <v>285</v>
      </c>
      <c r="G7" s="57"/>
      <c r="H7" s="37" t="s">
        <v>257</v>
      </c>
      <c r="I7" s="13">
        <v>78</v>
      </c>
      <c r="J7" s="13">
        <v>102</v>
      </c>
      <c r="K7" s="13">
        <v>107</v>
      </c>
      <c r="L7" s="58">
        <f t="shared" si="0"/>
        <v>209</v>
      </c>
    </row>
    <row r="8" spans="1:12" ht="14.25" customHeight="1">
      <c r="A8" s="108"/>
      <c r="B8" s="37" t="s">
        <v>256</v>
      </c>
      <c r="C8" s="86">
        <v>164</v>
      </c>
      <c r="D8" s="86">
        <v>174</v>
      </c>
      <c r="E8" s="86">
        <v>206</v>
      </c>
      <c r="F8" s="31">
        <f t="shared" si="1"/>
        <v>380</v>
      </c>
      <c r="G8" s="57"/>
      <c r="H8" s="37" t="s">
        <v>219</v>
      </c>
      <c r="I8" s="13">
        <v>56</v>
      </c>
      <c r="J8" s="13">
        <v>73</v>
      </c>
      <c r="K8" s="13">
        <v>77</v>
      </c>
      <c r="L8" s="58">
        <f t="shared" si="0"/>
        <v>150</v>
      </c>
    </row>
    <row r="9" spans="1:12" ht="14.25" customHeight="1">
      <c r="A9" s="108"/>
      <c r="B9" s="37" t="s">
        <v>255</v>
      </c>
      <c r="C9" s="86">
        <v>55</v>
      </c>
      <c r="D9" s="86">
        <v>63</v>
      </c>
      <c r="E9" s="86">
        <v>72</v>
      </c>
      <c r="F9" s="31">
        <f t="shared" si="1"/>
        <v>135</v>
      </c>
      <c r="G9" s="57"/>
      <c r="H9" s="37" t="s">
        <v>254</v>
      </c>
      <c r="I9" s="13">
        <v>74</v>
      </c>
      <c r="J9" s="13">
        <v>88</v>
      </c>
      <c r="K9" s="13">
        <v>94</v>
      </c>
      <c r="L9" s="58">
        <f t="shared" si="0"/>
        <v>182</v>
      </c>
    </row>
    <row r="10" spans="1:12" ht="14.25" customHeight="1">
      <c r="A10" s="108"/>
      <c r="B10" s="37" t="s">
        <v>253</v>
      </c>
      <c r="C10" s="86">
        <v>296</v>
      </c>
      <c r="D10" s="86">
        <v>373</v>
      </c>
      <c r="E10" s="86">
        <v>396</v>
      </c>
      <c r="F10" s="31">
        <f t="shared" si="1"/>
        <v>769</v>
      </c>
      <c r="G10" s="83"/>
      <c r="H10" s="26" t="s">
        <v>252</v>
      </c>
      <c r="I10" s="25">
        <f>SUM(I4:I9)</f>
        <v>526</v>
      </c>
      <c r="J10" s="25">
        <f>SUM(J4:J9)</f>
        <v>649</v>
      </c>
      <c r="K10" s="25">
        <f>SUM(K4:K9)</f>
        <v>725</v>
      </c>
      <c r="L10" s="60">
        <f>SUM(L4:L9)</f>
        <v>1374</v>
      </c>
    </row>
    <row r="11" spans="1:12" ht="14.25" customHeight="1">
      <c r="A11" s="108"/>
      <c r="B11" s="37" t="s">
        <v>251</v>
      </c>
      <c r="C11" s="86">
        <v>65</v>
      </c>
      <c r="D11" s="86">
        <v>83</v>
      </c>
      <c r="E11" s="86">
        <v>91</v>
      </c>
      <c r="F11" s="31">
        <f t="shared" si="1"/>
        <v>174</v>
      </c>
      <c r="G11" s="57" t="s">
        <v>250</v>
      </c>
      <c r="H11" s="37" t="s">
        <v>249</v>
      </c>
      <c r="I11" s="13">
        <v>52</v>
      </c>
      <c r="J11" s="13">
        <v>63</v>
      </c>
      <c r="K11" s="13">
        <v>73</v>
      </c>
      <c r="L11" s="58">
        <f t="shared" ref="L11:L22" si="2">SUM(J11:K11)</f>
        <v>136</v>
      </c>
    </row>
    <row r="12" spans="1:12" ht="14.25" customHeight="1">
      <c r="A12" s="108"/>
      <c r="B12" s="37" t="s">
        <v>248</v>
      </c>
      <c r="C12" s="86">
        <v>111</v>
      </c>
      <c r="D12" s="86">
        <v>156</v>
      </c>
      <c r="E12" s="86">
        <v>173</v>
      </c>
      <c r="F12" s="31">
        <f t="shared" si="1"/>
        <v>329</v>
      </c>
      <c r="G12" s="57"/>
      <c r="H12" s="37" t="s">
        <v>204</v>
      </c>
      <c r="I12" s="13">
        <v>32</v>
      </c>
      <c r="J12" s="13">
        <v>29</v>
      </c>
      <c r="K12" s="13">
        <v>35</v>
      </c>
      <c r="L12" s="58">
        <f t="shared" si="2"/>
        <v>64</v>
      </c>
    </row>
    <row r="13" spans="1:12" ht="14.25" customHeight="1">
      <c r="A13" s="108"/>
      <c r="B13" s="37" t="s">
        <v>247</v>
      </c>
      <c r="C13" s="86">
        <v>148</v>
      </c>
      <c r="D13" s="86">
        <v>217</v>
      </c>
      <c r="E13" s="86">
        <v>223</v>
      </c>
      <c r="F13" s="31">
        <f t="shared" si="1"/>
        <v>440</v>
      </c>
      <c r="G13" s="57"/>
      <c r="H13" s="37" t="s">
        <v>246</v>
      </c>
      <c r="I13" s="13">
        <v>40</v>
      </c>
      <c r="J13" s="13">
        <v>41</v>
      </c>
      <c r="K13" s="13">
        <v>50</v>
      </c>
      <c r="L13" s="58">
        <f t="shared" si="2"/>
        <v>91</v>
      </c>
    </row>
    <row r="14" spans="1:12" ht="14.25" customHeight="1">
      <c r="A14" s="108"/>
      <c r="B14" s="37" t="s">
        <v>245</v>
      </c>
      <c r="C14" s="86">
        <v>42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103</v>
      </c>
      <c r="J14" s="13">
        <v>120</v>
      </c>
      <c r="K14" s="13">
        <v>117</v>
      </c>
      <c r="L14" s="58">
        <f t="shared" si="2"/>
        <v>237</v>
      </c>
    </row>
    <row r="15" spans="1:12" ht="14.25" customHeight="1">
      <c r="A15" s="108"/>
      <c r="B15" s="37" t="s">
        <v>243</v>
      </c>
      <c r="C15" s="86">
        <v>26</v>
      </c>
      <c r="D15" s="86">
        <v>34</v>
      </c>
      <c r="E15" s="86">
        <v>37</v>
      </c>
      <c r="F15" s="31">
        <f t="shared" si="1"/>
        <v>71</v>
      </c>
      <c r="G15" s="57"/>
      <c r="H15" s="37" t="s">
        <v>242</v>
      </c>
      <c r="I15" s="13">
        <v>33</v>
      </c>
      <c r="J15" s="13">
        <v>37</v>
      </c>
      <c r="K15" s="13">
        <v>47</v>
      </c>
      <c r="L15" s="58">
        <f t="shared" si="2"/>
        <v>84</v>
      </c>
    </row>
    <row r="16" spans="1:12" ht="14.25" customHeight="1">
      <c r="A16" s="108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67</v>
      </c>
      <c r="J16" s="13">
        <v>57</v>
      </c>
      <c r="K16" s="13">
        <v>77</v>
      </c>
      <c r="L16" s="58">
        <f t="shared" si="2"/>
        <v>134</v>
      </c>
    </row>
    <row r="17" spans="1:12" ht="14.25" customHeight="1">
      <c r="A17" s="108"/>
      <c r="B17" s="109" t="s">
        <v>239</v>
      </c>
      <c r="C17" s="86">
        <v>45</v>
      </c>
      <c r="D17" s="86">
        <v>61</v>
      </c>
      <c r="E17" s="86">
        <v>66</v>
      </c>
      <c r="F17" s="31">
        <f t="shared" si="1"/>
        <v>127</v>
      </c>
      <c r="G17" s="57"/>
      <c r="H17" s="37" t="s">
        <v>238</v>
      </c>
      <c r="I17" s="13">
        <v>82</v>
      </c>
      <c r="J17" s="13">
        <v>94</v>
      </c>
      <c r="K17" s="13">
        <v>84</v>
      </c>
      <c r="L17" s="58">
        <f t="shared" si="2"/>
        <v>178</v>
      </c>
    </row>
    <row r="18" spans="1:12" ht="14.25" customHeight="1">
      <c r="A18" s="108"/>
      <c r="B18" s="37" t="s">
        <v>237</v>
      </c>
      <c r="C18" s="86">
        <v>83</v>
      </c>
      <c r="D18" s="86">
        <v>114</v>
      </c>
      <c r="E18" s="86">
        <v>127</v>
      </c>
      <c r="F18" s="31">
        <f t="shared" si="1"/>
        <v>241</v>
      </c>
      <c r="G18" s="57"/>
      <c r="H18" s="37" t="s">
        <v>236</v>
      </c>
      <c r="I18" s="13">
        <v>60</v>
      </c>
      <c r="J18" s="13">
        <v>66</v>
      </c>
      <c r="K18" s="13">
        <v>84</v>
      </c>
      <c r="L18" s="58">
        <f t="shared" si="2"/>
        <v>150</v>
      </c>
    </row>
    <row r="19" spans="1:12" ht="14.25" customHeight="1">
      <c r="A19" s="108"/>
      <c r="B19" s="37" t="s">
        <v>235</v>
      </c>
      <c r="C19" s="86">
        <v>22</v>
      </c>
      <c r="D19" s="86">
        <v>23</v>
      </c>
      <c r="E19" s="86">
        <v>28</v>
      </c>
      <c r="F19" s="31">
        <f t="shared" si="1"/>
        <v>51</v>
      </c>
      <c r="G19" s="57"/>
      <c r="H19" s="37" t="s">
        <v>234</v>
      </c>
      <c r="I19" s="13">
        <v>24</v>
      </c>
      <c r="J19" s="13">
        <v>34</v>
      </c>
      <c r="K19" s="13">
        <v>28</v>
      </c>
      <c r="L19" s="58">
        <f t="shared" si="2"/>
        <v>62</v>
      </c>
    </row>
    <row r="20" spans="1:12" ht="14.25" customHeight="1">
      <c r="A20" s="108"/>
      <c r="B20" s="109" t="s">
        <v>233</v>
      </c>
      <c r="C20" s="86">
        <v>13</v>
      </c>
      <c r="D20" s="86">
        <v>11</v>
      </c>
      <c r="E20" s="86">
        <v>14</v>
      </c>
      <c r="F20" s="31">
        <f t="shared" si="1"/>
        <v>25</v>
      </c>
      <c r="G20" s="57"/>
      <c r="H20" s="37" t="s">
        <v>232</v>
      </c>
      <c r="I20" s="13">
        <v>61</v>
      </c>
      <c r="J20" s="13">
        <v>57</v>
      </c>
      <c r="K20" s="13">
        <v>63</v>
      </c>
      <c r="L20" s="58">
        <f t="shared" si="2"/>
        <v>120</v>
      </c>
    </row>
    <row r="21" spans="1:12" ht="14.25" customHeight="1">
      <c r="A21" s="108"/>
      <c r="B21" s="109" t="s">
        <v>231</v>
      </c>
      <c r="C21" s="86">
        <v>23</v>
      </c>
      <c r="D21" s="86">
        <v>31</v>
      </c>
      <c r="E21" s="86">
        <v>29</v>
      </c>
      <c r="F21" s="31">
        <f t="shared" si="1"/>
        <v>60</v>
      </c>
      <c r="G21" s="57"/>
      <c r="H21" s="37" t="s">
        <v>190</v>
      </c>
      <c r="I21" s="13">
        <v>34</v>
      </c>
      <c r="J21" s="13">
        <v>38</v>
      </c>
      <c r="K21" s="13">
        <v>44</v>
      </c>
      <c r="L21" s="58">
        <f t="shared" si="2"/>
        <v>82</v>
      </c>
    </row>
    <row r="22" spans="1:12" ht="14.25" customHeight="1">
      <c r="A22" s="79"/>
      <c r="B22" s="26" t="s">
        <v>230</v>
      </c>
      <c r="C22" s="25">
        <f>SUM(C5:C21)</f>
        <v>1758</v>
      </c>
      <c r="D22" s="25">
        <f>SUM(D5:D21)</f>
        <v>2137</v>
      </c>
      <c r="E22" s="25">
        <f>SUM(E5:E21)</f>
        <v>2278</v>
      </c>
      <c r="F22" s="25">
        <f>SUM(F5:F21)</f>
        <v>4415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08" t="s">
        <v>228</v>
      </c>
      <c r="B23" s="37" t="s">
        <v>227</v>
      </c>
      <c r="C23" s="13">
        <v>137</v>
      </c>
      <c r="D23" s="13">
        <v>154</v>
      </c>
      <c r="E23" s="13">
        <v>190</v>
      </c>
      <c r="F23" s="31">
        <f t="shared" ref="F23:F28" si="3">SUM(D23:E23)</f>
        <v>344</v>
      </c>
      <c r="G23" s="83"/>
      <c r="H23" s="26" t="s">
        <v>226</v>
      </c>
      <c r="I23" s="25">
        <f>SUM(I11:I22)</f>
        <v>593</v>
      </c>
      <c r="J23" s="25">
        <f>SUM(J11:J22)</f>
        <v>638</v>
      </c>
      <c r="K23" s="25">
        <f>SUM(K11:K22)</f>
        <v>708</v>
      </c>
      <c r="L23" s="60">
        <f>SUM(L11:L22)</f>
        <v>1346</v>
      </c>
    </row>
    <row r="24" spans="1:12" ht="14.25" customHeight="1">
      <c r="A24" s="108"/>
      <c r="B24" s="37" t="s">
        <v>225</v>
      </c>
      <c r="C24" s="13">
        <v>71</v>
      </c>
      <c r="D24" s="13">
        <v>92</v>
      </c>
      <c r="E24" s="13">
        <v>83</v>
      </c>
      <c r="F24" s="31">
        <f t="shared" si="3"/>
        <v>175</v>
      </c>
      <c r="G24" s="57" t="s">
        <v>224</v>
      </c>
      <c r="H24" s="37" t="s">
        <v>223</v>
      </c>
      <c r="I24" s="13">
        <v>29</v>
      </c>
      <c r="J24" s="13">
        <v>36</v>
      </c>
      <c r="K24" s="13">
        <v>41</v>
      </c>
      <c r="L24" s="58">
        <f t="shared" ref="L24:L29" si="4">SUM(J24:K24)</f>
        <v>77</v>
      </c>
    </row>
    <row r="25" spans="1:12" ht="14.25" customHeight="1">
      <c r="A25" s="108"/>
      <c r="B25" s="37" t="s">
        <v>222</v>
      </c>
      <c r="C25" s="13">
        <v>196</v>
      </c>
      <c r="D25" s="13">
        <v>232</v>
      </c>
      <c r="E25" s="13">
        <v>282</v>
      </c>
      <c r="F25" s="31">
        <f t="shared" si="3"/>
        <v>514</v>
      </c>
      <c r="G25" s="57"/>
      <c r="H25" s="37" t="s">
        <v>221</v>
      </c>
      <c r="I25" s="13">
        <v>18</v>
      </c>
      <c r="J25" s="13">
        <v>23</v>
      </c>
      <c r="K25" s="13">
        <v>25</v>
      </c>
      <c r="L25" s="58">
        <f t="shared" si="4"/>
        <v>48</v>
      </c>
    </row>
    <row r="26" spans="1:12" ht="14.25" customHeight="1">
      <c r="A26" s="108"/>
      <c r="B26" s="37" t="s">
        <v>220</v>
      </c>
      <c r="C26" s="13">
        <v>83</v>
      </c>
      <c r="D26" s="13">
        <v>94</v>
      </c>
      <c r="E26" s="13">
        <v>111</v>
      </c>
      <c r="F26" s="31">
        <f t="shared" si="3"/>
        <v>205</v>
      </c>
      <c r="G26" s="57"/>
      <c r="H26" s="37" t="s">
        <v>219</v>
      </c>
      <c r="I26" s="13">
        <v>41</v>
      </c>
      <c r="J26" s="13">
        <v>50</v>
      </c>
      <c r="K26" s="13">
        <v>48</v>
      </c>
      <c r="L26" s="58">
        <f t="shared" si="4"/>
        <v>98</v>
      </c>
    </row>
    <row r="27" spans="1:12" ht="14.25" customHeight="1">
      <c r="A27" s="108"/>
      <c r="B27" s="37" t="s">
        <v>218</v>
      </c>
      <c r="C27" s="13">
        <v>60</v>
      </c>
      <c r="D27" s="13">
        <v>76</v>
      </c>
      <c r="E27" s="13">
        <v>72</v>
      </c>
      <c r="F27" s="31">
        <f t="shared" si="3"/>
        <v>148</v>
      </c>
      <c r="G27" s="57"/>
      <c r="H27" s="37" t="s">
        <v>217</v>
      </c>
      <c r="I27" s="13">
        <v>43</v>
      </c>
      <c r="J27" s="13">
        <v>41</v>
      </c>
      <c r="K27" s="13">
        <v>48</v>
      </c>
      <c r="L27" s="58">
        <f t="shared" si="4"/>
        <v>89</v>
      </c>
    </row>
    <row r="28" spans="1:12" ht="14.25" customHeight="1">
      <c r="A28" s="108"/>
      <c r="B28" s="37" t="s">
        <v>216</v>
      </c>
      <c r="C28" s="13">
        <v>63</v>
      </c>
      <c r="D28" s="13">
        <v>72</v>
      </c>
      <c r="E28" s="13">
        <v>117</v>
      </c>
      <c r="F28" s="31">
        <f t="shared" si="3"/>
        <v>189</v>
      </c>
      <c r="G28" s="57"/>
      <c r="H28" s="37" t="s">
        <v>215</v>
      </c>
      <c r="I28" s="13">
        <v>8</v>
      </c>
      <c r="J28" s="13">
        <v>14</v>
      </c>
      <c r="K28" s="13">
        <v>16</v>
      </c>
      <c r="L28" s="58">
        <f t="shared" si="4"/>
        <v>30</v>
      </c>
    </row>
    <row r="29" spans="1:12" ht="14.25" customHeight="1">
      <c r="A29" s="79"/>
      <c r="B29" s="26" t="s">
        <v>111</v>
      </c>
      <c r="C29" s="25">
        <f>SUM(C23:C28)</f>
        <v>610</v>
      </c>
      <c r="D29" s="25">
        <f>SUM(D23:D28)</f>
        <v>720</v>
      </c>
      <c r="E29" s="25">
        <f>SUM(E23:E28)</f>
        <v>855</v>
      </c>
      <c r="F29" s="25">
        <f>SUM(F23:F28)</f>
        <v>1575</v>
      </c>
      <c r="G29" s="57"/>
      <c r="H29" s="37" t="s">
        <v>214</v>
      </c>
      <c r="I29" s="13">
        <v>35</v>
      </c>
      <c r="J29" s="13">
        <v>39</v>
      </c>
      <c r="K29" s="13">
        <v>45</v>
      </c>
      <c r="L29" s="58">
        <f t="shared" si="4"/>
        <v>84</v>
      </c>
    </row>
    <row r="30" spans="1:12" ht="14.25" customHeight="1">
      <c r="A30" s="139" t="s">
        <v>213</v>
      </c>
      <c r="B30" s="140"/>
      <c r="C30" s="55">
        <f>SUM(C22+C29)</f>
        <v>2368</v>
      </c>
      <c r="D30" s="55">
        <f>SUM(D22+D29)</f>
        <v>2857</v>
      </c>
      <c r="E30" s="55">
        <f>SUM(E22+E29)</f>
        <v>3133</v>
      </c>
      <c r="F30" s="55">
        <f>SUM(F22+F29)</f>
        <v>5990</v>
      </c>
      <c r="G30" s="57"/>
      <c r="H30" s="26" t="s">
        <v>212</v>
      </c>
      <c r="I30" s="25">
        <f>SUM(I24:I29)</f>
        <v>174</v>
      </c>
      <c r="J30" s="25">
        <f>SUM(J24:J29)</f>
        <v>203</v>
      </c>
      <c r="K30" s="25">
        <f>SUM(K24:K29)</f>
        <v>223</v>
      </c>
      <c r="L30" s="56">
        <f>SUM(L24:L29)</f>
        <v>426</v>
      </c>
    </row>
    <row r="31" spans="1:12" ht="14.25" customHeight="1">
      <c r="A31" s="108"/>
      <c r="B31" s="109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50</v>
      </c>
      <c r="K31" s="13">
        <v>49</v>
      </c>
      <c r="L31" s="58">
        <f t="shared" ref="L31:L37" si="5">SUM(J31:K31)</f>
        <v>99</v>
      </c>
    </row>
    <row r="32" spans="1:12" ht="14.25" customHeight="1">
      <c r="A32" s="141" t="s">
        <v>210</v>
      </c>
      <c r="B32" s="142"/>
      <c r="C32" s="74"/>
      <c r="D32" s="109"/>
      <c r="E32" s="109"/>
      <c r="F32" s="87"/>
      <c r="G32" s="57"/>
      <c r="H32" s="37" t="s">
        <v>209</v>
      </c>
      <c r="I32" s="13">
        <v>29</v>
      </c>
      <c r="J32" s="13">
        <v>50</v>
      </c>
      <c r="K32" s="13">
        <v>53</v>
      </c>
      <c r="L32" s="58">
        <f t="shared" si="5"/>
        <v>103</v>
      </c>
    </row>
    <row r="33" spans="1:12" ht="14.25" customHeight="1">
      <c r="A33" s="108" t="s">
        <v>208</v>
      </c>
      <c r="B33" s="37" t="s">
        <v>207</v>
      </c>
      <c r="C33" s="86">
        <v>386</v>
      </c>
      <c r="D33" s="13">
        <v>467</v>
      </c>
      <c r="E33" s="13">
        <v>496</v>
      </c>
      <c r="F33" s="31">
        <f t="shared" ref="F33:F45" si="6">SUM(D33:E33)</f>
        <v>963</v>
      </c>
      <c r="G33" s="57"/>
      <c r="H33" s="37" t="s">
        <v>206</v>
      </c>
      <c r="I33" s="13">
        <v>70</v>
      </c>
      <c r="J33" s="13">
        <v>71</v>
      </c>
      <c r="K33" s="13">
        <v>74</v>
      </c>
      <c r="L33" s="58">
        <f t="shared" si="5"/>
        <v>145</v>
      </c>
    </row>
    <row r="34" spans="1:12" ht="14.25" customHeight="1">
      <c r="A34" s="108"/>
      <c r="B34" s="37" t="s">
        <v>205</v>
      </c>
      <c r="C34" s="13">
        <v>147</v>
      </c>
      <c r="D34" s="13">
        <v>190</v>
      </c>
      <c r="E34" s="13">
        <v>194</v>
      </c>
      <c r="F34" s="31">
        <f t="shared" si="6"/>
        <v>384</v>
      </c>
      <c r="G34" s="57"/>
      <c r="H34" s="37" t="s">
        <v>204</v>
      </c>
      <c r="I34" s="13">
        <v>54</v>
      </c>
      <c r="J34" s="13">
        <v>71</v>
      </c>
      <c r="K34" s="13">
        <v>78</v>
      </c>
      <c r="L34" s="58">
        <f t="shared" si="5"/>
        <v>149</v>
      </c>
    </row>
    <row r="35" spans="1:12" ht="14.25" customHeight="1">
      <c r="A35" s="108"/>
      <c r="B35" s="37" t="s">
        <v>203</v>
      </c>
      <c r="C35" s="13">
        <v>74</v>
      </c>
      <c r="D35" s="13">
        <v>89</v>
      </c>
      <c r="E35" s="13">
        <v>102</v>
      </c>
      <c r="F35" s="31">
        <f t="shared" si="6"/>
        <v>191</v>
      </c>
      <c r="G35" s="57"/>
      <c r="H35" s="37" t="s">
        <v>202</v>
      </c>
      <c r="I35" s="13">
        <v>85</v>
      </c>
      <c r="J35" s="13">
        <v>95</v>
      </c>
      <c r="K35" s="13">
        <v>99</v>
      </c>
      <c r="L35" s="58">
        <f t="shared" si="5"/>
        <v>194</v>
      </c>
    </row>
    <row r="36" spans="1:12" ht="14.25" customHeight="1">
      <c r="A36" s="108"/>
      <c r="B36" s="37" t="s">
        <v>201</v>
      </c>
      <c r="C36" s="13">
        <v>228</v>
      </c>
      <c r="D36" s="13">
        <v>224</v>
      </c>
      <c r="E36" s="13">
        <v>284</v>
      </c>
      <c r="F36" s="31">
        <f t="shared" si="6"/>
        <v>508</v>
      </c>
      <c r="G36" s="84"/>
      <c r="H36" s="85" t="s">
        <v>200</v>
      </c>
      <c r="I36" s="13">
        <v>51</v>
      </c>
      <c r="J36" s="13">
        <v>64</v>
      </c>
      <c r="K36" s="13">
        <v>69</v>
      </c>
      <c r="L36" s="58">
        <f t="shared" si="5"/>
        <v>133</v>
      </c>
    </row>
    <row r="37" spans="1:12" ht="14.25" customHeight="1">
      <c r="A37" s="108"/>
      <c r="B37" s="37" t="s">
        <v>199</v>
      </c>
      <c r="C37" s="13">
        <v>14</v>
      </c>
      <c r="D37" s="13">
        <v>20</v>
      </c>
      <c r="E37" s="13">
        <v>24</v>
      </c>
      <c r="F37" s="31">
        <f t="shared" si="6"/>
        <v>44</v>
      </c>
      <c r="G37" s="84"/>
      <c r="H37" s="37" t="s">
        <v>198</v>
      </c>
      <c r="I37" s="13">
        <v>118</v>
      </c>
      <c r="J37" s="13">
        <v>148</v>
      </c>
      <c r="K37" s="13">
        <v>130</v>
      </c>
      <c r="L37" s="58">
        <f t="shared" si="5"/>
        <v>278</v>
      </c>
    </row>
    <row r="38" spans="1:12" ht="14.25" customHeight="1">
      <c r="A38" s="108"/>
      <c r="B38" s="37" t="s">
        <v>197</v>
      </c>
      <c r="C38" s="13">
        <v>76</v>
      </c>
      <c r="D38" s="13">
        <v>106</v>
      </c>
      <c r="E38" s="13">
        <v>112</v>
      </c>
      <c r="F38" s="31">
        <f t="shared" si="6"/>
        <v>218</v>
      </c>
      <c r="G38" s="83"/>
      <c r="H38" s="26" t="s">
        <v>163</v>
      </c>
      <c r="I38" s="25">
        <f>SUM(I31:I37)</f>
        <v>448</v>
      </c>
      <c r="J38" s="25">
        <f>SUM(J31:J37)</f>
        <v>549</v>
      </c>
      <c r="K38" s="25">
        <f>SUM(K31:K37)</f>
        <v>552</v>
      </c>
      <c r="L38" s="60">
        <f>SUM(L31:L37)</f>
        <v>1101</v>
      </c>
    </row>
    <row r="39" spans="1:12" ht="14.25" customHeight="1">
      <c r="A39" s="108"/>
      <c r="B39" s="37" t="s">
        <v>196</v>
      </c>
      <c r="C39" s="13">
        <v>56</v>
      </c>
      <c r="D39" s="13">
        <v>65</v>
      </c>
      <c r="E39" s="13">
        <v>65</v>
      </c>
      <c r="F39" s="31">
        <f t="shared" si="6"/>
        <v>130</v>
      </c>
      <c r="G39" s="129" t="s">
        <v>195</v>
      </c>
      <c r="H39" s="130"/>
      <c r="I39" s="55">
        <f>SUM(C46+C54+I10+I23+I30+I38)</f>
        <v>4129</v>
      </c>
      <c r="J39" s="55">
        <f>SUM(D46+D54+J10+J23+J30+J38)</f>
        <v>4862</v>
      </c>
      <c r="K39" s="55">
        <f>SUM(E46+E54+K10+K23+K30+K38)</f>
        <v>5271</v>
      </c>
      <c r="L39" s="54">
        <f>SUM(F46+F54+L10+L23+L30+L38)</f>
        <v>10133</v>
      </c>
    </row>
    <row r="40" spans="1:12" ht="14.25" customHeight="1">
      <c r="A40" s="108"/>
      <c r="B40" s="37" t="s">
        <v>194</v>
      </c>
      <c r="C40" s="13">
        <v>134</v>
      </c>
      <c r="D40" s="13">
        <v>159</v>
      </c>
      <c r="E40" s="13">
        <v>172</v>
      </c>
      <c r="F40" s="31">
        <f t="shared" si="6"/>
        <v>331</v>
      </c>
      <c r="G40" s="82"/>
      <c r="H40" s="109"/>
      <c r="I40" s="13"/>
      <c r="J40" s="13"/>
      <c r="K40" s="13"/>
      <c r="L40" s="52"/>
    </row>
    <row r="41" spans="1:12" ht="14.25" customHeight="1">
      <c r="A41" s="108"/>
      <c r="B41" s="37" t="s">
        <v>193</v>
      </c>
      <c r="C41" s="13">
        <v>68</v>
      </c>
      <c r="D41" s="13">
        <v>84</v>
      </c>
      <c r="E41" s="13">
        <v>86</v>
      </c>
      <c r="F41" s="31">
        <f t="shared" si="6"/>
        <v>170</v>
      </c>
      <c r="G41" s="57"/>
      <c r="H41" s="13"/>
      <c r="I41" s="13"/>
      <c r="J41" s="13"/>
      <c r="K41" s="81"/>
      <c r="L41" s="80"/>
    </row>
    <row r="42" spans="1:12" ht="14.25" customHeight="1">
      <c r="A42" s="108"/>
      <c r="B42" s="37" t="s">
        <v>192</v>
      </c>
      <c r="C42" s="13">
        <v>109</v>
      </c>
      <c r="D42" s="13">
        <v>129</v>
      </c>
      <c r="E42" s="13">
        <v>154</v>
      </c>
      <c r="F42" s="31">
        <f t="shared" si="6"/>
        <v>283</v>
      </c>
      <c r="G42" s="57"/>
      <c r="H42" s="13"/>
      <c r="I42" s="13"/>
      <c r="J42" s="13"/>
      <c r="K42" s="81"/>
      <c r="L42" s="80"/>
    </row>
    <row r="43" spans="1:12" ht="14.25" customHeight="1">
      <c r="A43" s="108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>
      <c r="A44" s="108"/>
      <c r="B44" s="37" t="s">
        <v>190</v>
      </c>
      <c r="C44" s="13">
        <v>174</v>
      </c>
      <c r="D44" s="13">
        <v>201</v>
      </c>
      <c r="E44" s="13">
        <v>233</v>
      </c>
      <c r="F44" s="31">
        <f t="shared" si="6"/>
        <v>434</v>
      </c>
      <c r="G44" s="57"/>
      <c r="H44" s="13"/>
      <c r="I44" s="13"/>
      <c r="J44" s="13"/>
      <c r="K44" s="81"/>
      <c r="L44" s="80"/>
    </row>
    <row r="45" spans="1:12" ht="14.25" customHeight="1">
      <c r="A45" s="108"/>
      <c r="B45" s="37" t="s">
        <v>189</v>
      </c>
      <c r="C45" s="13">
        <v>160</v>
      </c>
      <c r="D45" s="13">
        <v>184</v>
      </c>
      <c r="E45" s="13">
        <v>210</v>
      </c>
      <c r="F45" s="31">
        <f t="shared" si="6"/>
        <v>394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1636</v>
      </c>
      <c r="D46" s="25">
        <f>SUM(D33:D45)</f>
        <v>1931</v>
      </c>
      <c r="E46" s="25">
        <f>SUM(E33:E45)</f>
        <v>2150</v>
      </c>
      <c r="F46" s="25">
        <f>SUM(F33:F45)</f>
        <v>4081</v>
      </c>
      <c r="G46" s="57"/>
      <c r="H46" s="13"/>
      <c r="I46" s="13"/>
      <c r="J46" s="13"/>
      <c r="K46" s="81"/>
      <c r="L46" s="80"/>
    </row>
    <row r="47" spans="1:12" ht="14.25" customHeight="1">
      <c r="A47" s="108" t="s">
        <v>187</v>
      </c>
      <c r="B47" s="37" t="s">
        <v>186</v>
      </c>
      <c r="C47" s="13">
        <v>95</v>
      </c>
      <c r="D47" s="13">
        <v>115</v>
      </c>
      <c r="E47" s="13">
        <v>116</v>
      </c>
      <c r="F47" s="31">
        <f t="shared" ref="F47:F53" si="7">SUM(D47:E47)</f>
        <v>231</v>
      </c>
      <c r="G47" s="57"/>
      <c r="H47" s="13"/>
      <c r="I47" s="13"/>
      <c r="J47" s="13"/>
      <c r="K47" s="81"/>
      <c r="L47" s="80"/>
    </row>
    <row r="48" spans="1:12" ht="14.25" customHeight="1">
      <c r="A48" s="108"/>
      <c r="B48" s="37" t="s">
        <v>185</v>
      </c>
      <c r="C48" s="13">
        <v>47</v>
      </c>
      <c r="D48" s="13">
        <v>41</v>
      </c>
      <c r="E48" s="13">
        <v>46</v>
      </c>
      <c r="F48" s="31">
        <f t="shared" si="7"/>
        <v>87</v>
      </c>
      <c r="G48" s="57"/>
      <c r="H48" s="13"/>
      <c r="I48" s="13"/>
      <c r="J48" s="13"/>
      <c r="K48" s="81"/>
      <c r="L48" s="80"/>
    </row>
    <row r="49" spans="1:12" ht="14.25" customHeight="1">
      <c r="A49" s="108"/>
      <c r="B49" s="37" t="s">
        <v>184</v>
      </c>
      <c r="C49" s="13">
        <v>106</v>
      </c>
      <c r="D49" s="13">
        <v>112</v>
      </c>
      <c r="E49" s="13">
        <v>123</v>
      </c>
      <c r="F49" s="31">
        <f t="shared" si="7"/>
        <v>235</v>
      </c>
      <c r="G49" s="57"/>
      <c r="H49" s="13"/>
      <c r="I49" s="13"/>
      <c r="J49" s="13"/>
      <c r="K49" s="81"/>
      <c r="L49" s="80"/>
    </row>
    <row r="50" spans="1:12" ht="14.25" customHeight="1">
      <c r="A50" s="108"/>
      <c r="B50" s="37" t="s">
        <v>183</v>
      </c>
      <c r="C50" s="13">
        <v>286</v>
      </c>
      <c r="D50" s="13">
        <v>331</v>
      </c>
      <c r="E50" s="13">
        <v>342</v>
      </c>
      <c r="F50" s="31">
        <f t="shared" si="7"/>
        <v>673</v>
      </c>
      <c r="G50" s="57"/>
      <c r="H50" s="13"/>
      <c r="I50" s="13"/>
      <c r="J50" s="13"/>
      <c r="K50" s="81"/>
      <c r="L50" s="80"/>
    </row>
    <row r="51" spans="1:12" ht="14.25" customHeight="1">
      <c r="A51" s="108"/>
      <c r="B51" s="37" t="s">
        <v>182</v>
      </c>
      <c r="C51" s="13">
        <v>131</v>
      </c>
      <c r="D51" s="13">
        <v>175</v>
      </c>
      <c r="E51" s="13">
        <v>177</v>
      </c>
      <c r="F51" s="31">
        <f t="shared" si="7"/>
        <v>352</v>
      </c>
      <c r="G51" s="57"/>
      <c r="H51" s="13"/>
      <c r="I51" s="13"/>
      <c r="J51" s="13"/>
      <c r="K51" s="81"/>
      <c r="L51" s="80"/>
    </row>
    <row r="52" spans="1:12" ht="14.25" customHeight="1">
      <c r="A52" s="108"/>
      <c r="B52" s="37" t="s">
        <v>181</v>
      </c>
      <c r="C52" s="13">
        <v>69</v>
      </c>
      <c r="D52" s="13">
        <v>88</v>
      </c>
      <c r="E52" s="13">
        <v>84</v>
      </c>
      <c r="F52" s="31">
        <f t="shared" si="7"/>
        <v>172</v>
      </c>
      <c r="G52" s="57"/>
      <c r="H52" s="13"/>
      <c r="I52" s="13"/>
      <c r="J52" s="13"/>
      <c r="K52" s="81"/>
      <c r="L52" s="80"/>
    </row>
    <row r="53" spans="1:12" ht="14.25" customHeight="1">
      <c r="A53" s="108"/>
      <c r="B53" s="37" t="s">
        <v>180</v>
      </c>
      <c r="C53" s="13">
        <v>18</v>
      </c>
      <c r="D53" s="13">
        <v>30</v>
      </c>
      <c r="E53" s="13">
        <v>25</v>
      </c>
      <c r="F53" s="31">
        <f t="shared" si="7"/>
        <v>55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752</v>
      </c>
      <c r="D54" s="25">
        <f>SUM(D47:D53)</f>
        <v>892</v>
      </c>
      <c r="E54" s="25">
        <f>SUM(E47:E53)</f>
        <v>913</v>
      </c>
      <c r="F54" s="25">
        <f>SUM(F47:F53)</f>
        <v>1805</v>
      </c>
      <c r="G54" s="57"/>
      <c r="H54" s="13"/>
      <c r="I54" s="13"/>
      <c r="J54" s="13"/>
      <c r="K54" s="13"/>
      <c r="L54" s="70"/>
    </row>
    <row r="55" spans="1:12" ht="14.25" customHeight="1">
      <c r="A55" s="108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08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08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08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40</v>
      </c>
      <c r="J60" s="64">
        <v>59</v>
      </c>
      <c r="K60" s="64">
        <v>56</v>
      </c>
      <c r="L60" s="63">
        <f t="shared" ref="L60:L65" si="8">SUM(J60:K60)</f>
        <v>115</v>
      </c>
    </row>
    <row r="61" spans="1:12" ht="14.25" customHeight="1">
      <c r="A61" s="108" t="s">
        <v>175</v>
      </c>
      <c r="B61" s="37" t="s">
        <v>174</v>
      </c>
      <c r="C61" s="74">
        <v>312</v>
      </c>
      <c r="D61" s="13">
        <v>417</v>
      </c>
      <c r="E61" s="13">
        <v>413</v>
      </c>
      <c r="F61" s="31">
        <f t="shared" ref="F61:F68" si="9">SUM(D61:E61)</f>
        <v>830</v>
      </c>
      <c r="G61" s="73"/>
      <c r="H61" s="37" t="s">
        <v>173</v>
      </c>
      <c r="I61" s="13">
        <v>49</v>
      </c>
      <c r="J61" s="13">
        <v>50</v>
      </c>
      <c r="K61" s="13">
        <v>64</v>
      </c>
      <c r="L61" s="61">
        <f t="shared" si="8"/>
        <v>114</v>
      </c>
    </row>
    <row r="62" spans="1:12" ht="14.25" customHeight="1">
      <c r="A62" s="108"/>
      <c r="B62" s="37" t="s">
        <v>172</v>
      </c>
      <c r="C62" s="13">
        <v>273</v>
      </c>
      <c r="D62" s="13">
        <v>346</v>
      </c>
      <c r="E62" s="13">
        <v>369</v>
      </c>
      <c r="F62" s="31">
        <f t="shared" si="9"/>
        <v>715</v>
      </c>
      <c r="G62" s="73"/>
      <c r="H62" s="37" t="s">
        <v>171</v>
      </c>
      <c r="I62" s="13">
        <v>33</v>
      </c>
      <c r="J62" s="13">
        <v>53</v>
      </c>
      <c r="K62" s="13">
        <v>54</v>
      </c>
      <c r="L62" s="61">
        <f t="shared" si="8"/>
        <v>107</v>
      </c>
    </row>
    <row r="63" spans="1:12" ht="14.25" customHeight="1">
      <c r="A63" s="108"/>
      <c r="B63" s="37" t="s">
        <v>170</v>
      </c>
      <c r="C63" s="13">
        <v>65</v>
      </c>
      <c r="D63" s="13">
        <v>90</v>
      </c>
      <c r="E63" s="13">
        <v>89</v>
      </c>
      <c r="F63" s="31">
        <f t="shared" si="9"/>
        <v>179</v>
      </c>
      <c r="G63" s="73"/>
      <c r="H63" s="37" t="s">
        <v>169</v>
      </c>
      <c r="I63" s="13">
        <v>30</v>
      </c>
      <c r="J63" s="13">
        <v>34</v>
      </c>
      <c r="K63" s="13">
        <v>29</v>
      </c>
      <c r="L63" s="61">
        <f t="shared" si="8"/>
        <v>63</v>
      </c>
    </row>
    <row r="64" spans="1:12" ht="14.25" customHeight="1">
      <c r="A64" s="108"/>
      <c r="B64" s="37" t="s">
        <v>168</v>
      </c>
      <c r="C64" s="13">
        <v>139</v>
      </c>
      <c r="D64" s="13">
        <v>187</v>
      </c>
      <c r="E64" s="13">
        <v>185</v>
      </c>
      <c r="F64" s="31">
        <f t="shared" si="9"/>
        <v>372</v>
      </c>
      <c r="G64" s="73"/>
      <c r="H64" s="37" t="s">
        <v>167</v>
      </c>
      <c r="I64" s="13">
        <v>51</v>
      </c>
      <c r="J64" s="13">
        <v>66</v>
      </c>
      <c r="K64" s="13">
        <v>66</v>
      </c>
      <c r="L64" s="61">
        <f t="shared" si="8"/>
        <v>132</v>
      </c>
    </row>
    <row r="65" spans="1:12" ht="14.25" customHeight="1">
      <c r="A65" s="108"/>
      <c r="B65" s="37" t="s">
        <v>166</v>
      </c>
      <c r="C65" s="13">
        <v>81</v>
      </c>
      <c r="D65" s="13">
        <v>108</v>
      </c>
      <c r="E65" s="13">
        <v>128</v>
      </c>
      <c r="F65" s="31">
        <f t="shared" si="9"/>
        <v>236</v>
      </c>
      <c r="G65" s="73"/>
      <c r="H65" s="37" t="s">
        <v>165</v>
      </c>
      <c r="I65" s="13">
        <v>69</v>
      </c>
      <c r="J65" s="13">
        <v>97</v>
      </c>
      <c r="K65" s="13">
        <v>90</v>
      </c>
      <c r="L65" s="61">
        <f t="shared" si="8"/>
        <v>187</v>
      </c>
    </row>
    <row r="66" spans="1:12" ht="14.25" customHeight="1">
      <c r="A66" s="108"/>
      <c r="B66" s="37" t="s">
        <v>164</v>
      </c>
      <c r="C66" s="13">
        <v>99</v>
      </c>
      <c r="D66" s="13">
        <v>128</v>
      </c>
      <c r="E66" s="13">
        <v>133</v>
      </c>
      <c r="F66" s="31">
        <f t="shared" si="9"/>
        <v>261</v>
      </c>
      <c r="G66" s="73"/>
      <c r="H66" s="26" t="s">
        <v>163</v>
      </c>
      <c r="I66" s="25">
        <f>SUM(I60:I65)</f>
        <v>272</v>
      </c>
      <c r="J66" s="25">
        <f>SUM(J60:J65)</f>
        <v>359</v>
      </c>
      <c r="K66" s="25">
        <f>SUM(K60:K65)</f>
        <v>359</v>
      </c>
      <c r="L66" s="60">
        <f>SUM(L60:L65)</f>
        <v>718</v>
      </c>
    </row>
    <row r="67" spans="1:12" ht="14.25" customHeight="1">
      <c r="A67" s="108"/>
      <c r="B67" s="37" t="s">
        <v>162</v>
      </c>
      <c r="C67" s="13">
        <v>297</v>
      </c>
      <c r="D67" s="13">
        <v>415</v>
      </c>
      <c r="E67" s="13">
        <v>409</v>
      </c>
      <c r="F67" s="31">
        <f t="shared" si="9"/>
        <v>824</v>
      </c>
      <c r="G67" s="145" t="s">
        <v>161</v>
      </c>
      <c r="H67" s="140"/>
      <c r="I67" s="55">
        <f>SUM(C69+C82+C93+C110+C114+I66)</f>
        <v>5899</v>
      </c>
      <c r="J67" s="55">
        <f>SUM(D69+D82+D93+D110+D114+J66)</f>
        <v>7466</v>
      </c>
      <c r="K67" s="55">
        <f>SUM(E69+E82+E93+E110+E114+K66)</f>
        <v>7805</v>
      </c>
      <c r="L67" s="54">
        <f>SUM(F69+F82+F93+F110+F114+L66)</f>
        <v>15271</v>
      </c>
    </row>
    <row r="68" spans="1:12" ht="14.25" customHeight="1">
      <c r="A68" s="108"/>
      <c r="B68" s="37" t="s">
        <v>160</v>
      </c>
      <c r="C68" s="13">
        <v>87</v>
      </c>
      <c r="D68" s="13">
        <v>113</v>
      </c>
      <c r="E68" s="13">
        <v>116</v>
      </c>
      <c r="F68" s="31">
        <f t="shared" si="9"/>
        <v>229</v>
      </c>
      <c r="G68" s="73"/>
      <c r="H68" s="109"/>
      <c r="I68" s="13"/>
      <c r="J68" s="13"/>
      <c r="K68" s="13"/>
      <c r="L68" s="52"/>
    </row>
    <row r="69" spans="1:12" ht="14.25" customHeight="1">
      <c r="A69" s="108"/>
      <c r="B69" s="26" t="s">
        <v>159</v>
      </c>
      <c r="C69" s="25">
        <f>SUM(C61:C68)</f>
        <v>1353</v>
      </c>
      <c r="D69" s="25">
        <f>SUM(D61:D68)</f>
        <v>1804</v>
      </c>
      <c r="E69" s="25">
        <f>SUM(E61:E68)</f>
        <v>1842</v>
      </c>
      <c r="F69" s="24">
        <f>SUM(F61:F68)</f>
        <v>3646</v>
      </c>
      <c r="G69" s="73"/>
      <c r="H69" s="13"/>
      <c r="I69" s="13"/>
      <c r="J69" s="13"/>
      <c r="K69" s="13"/>
      <c r="L69" s="70"/>
    </row>
    <row r="70" spans="1:12" ht="14.25" customHeight="1">
      <c r="A70" s="108" t="s">
        <v>158</v>
      </c>
      <c r="B70" s="37" t="s">
        <v>157</v>
      </c>
      <c r="C70" s="13">
        <v>41</v>
      </c>
      <c r="D70" s="13">
        <v>51</v>
      </c>
      <c r="E70" s="13">
        <v>48</v>
      </c>
      <c r="F70" s="31">
        <f t="shared" ref="F70:F81" si="10">SUM(D70:E70)</f>
        <v>99</v>
      </c>
      <c r="G70" s="73"/>
      <c r="H70" s="13"/>
      <c r="I70" s="13"/>
      <c r="J70" s="13"/>
      <c r="K70" s="13"/>
      <c r="L70" s="70"/>
    </row>
    <row r="71" spans="1:12" ht="14.25" customHeight="1">
      <c r="A71" s="108"/>
      <c r="B71" s="37" t="s">
        <v>156</v>
      </c>
      <c r="C71" s="13">
        <v>213</v>
      </c>
      <c r="D71" s="13">
        <v>252</v>
      </c>
      <c r="E71" s="13">
        <v>270</v>
      </c>
      <c r="F71" s="31">
        <f t="shared" si="10"/>
        <v>522</v>
      </c>
      <c r="G71" s="57"/>
      <c r="H71" s="13"/>
      <c r="I71" s="13"/>
      <c r="J71" s="13"/>
      <c r="K71" s="13"/>
      <c r="L71" s="70"/>
    </row>
    <row r="72" spans="1:12" ht="14.25" customHeight="1">
      <c r="A72" s="108"/>
      <c r="B72" s="37" t="s">
        <v>155</v>
      </c>
      <c r="C72" s="13">
        <v>135</v>
      </c>
      <c r="D72" s="13">
        <v>155</v>
      </c>
      <c r="E72" s="13">
        <v>168</v>
      </c>
      <c r="F72" s="31">
        <f t="shared" si="10"/>
        <v>323</v>
      </c>
      <c r="G72" s="57"/>
      <c r="H72" s="13"/>
      <c r="I72" s="13"/>
      <c r="J72" s="13"/>
      <c r="K72" s="13"/>
      <c r="L72" s="70"/>
    </row>
    <row r="73" spans="1:12" ht="14.25" customHeight="1">
      <c r="A73" s="108"/>
      <c r="B73" s="37" t="s">
        <v>154</v>
      </c>
      <c r="C73" s="13">
        <v>64</v>
      </c>
      <c r="D73" s="13">
        <v>76</v>
      </c>
      <c r="E73" s="13">
        <v>76</v>
      </c>
      <c r="F73" s="31">
        <f t="shared" si="10"/>
        <v>152</v>
      </c>
      <c r="G73" s="57"/>
      <c r="H73" s="13"/>
      <c r="I73" s="13"/>
      <c r="J73" s="13"/>
      <c r="K73" s="13"/>
      <c r="L73" s="70"/>
    </row>
    <row r="74" spans="1:12" ht="14.25" customHeight="1">
      <c r="A74" s="108"/>
      <c r="B74" s="37" t="s">
        <v>153</v>
      </c>
      <c r="C74" s="13">
        <v>85</v>
      </c>
      <c r="D74" s="13">
        <v>76</v>
      </c>
      <c r="E74" s="13">
        <v>100</v>
      </c>
      <c r="F74" s="31">
        <f t="shared" si="10"/>
        <v>176</v>
      </c>
      <c r="G74" s="57"/>
      <c r="H74" s="13"/>
      <c r="I74" s="13"/>
      <c r="J74" s="13"/>
      <c r="K74" s="13"/>
      <c r="L74" s="70"/>
    </row>
    <row r="75" spans="1:12" ht="14.25" customHeight="1">
      <c r="A75" s="108"/>
      <c r="B75" s="37" t="s">
        <v>152</v>
      </c>
      <c r="C75" s="13">
        <v>355</v>
      </c>
      <c r="D75" s="13">
        <v>448</v>
      </c>
      <c r="E75" s="13">
        <v>458</v>
      </c>
      <c r="F75" s="31">
        <f t="shared" si="10"/>
        <v>906</v>
      </c>
      <c r="G75" s="57"/>
      <c r="H75" s="13"/>
      <c r="I75" s="13"/>
      <c r="J75" s="13"/>
      <c r="K75" s="13"/>
      <c r="L75" s="70"/>
    </row>
    <row r="76" spans="1:12" ht="14.25" customHeight="1">
      <c r="A76" s="108"/>
      <c r="B76" s="37" t="s">
        <v>151</v>
      </c>
      <c r="C76" s="13">
        <v>168</v>
      </c>
      <c r="D76" s="13">
        <v>212</v>
      </c>
      <c r="E76" s="13">
        <v>234</v>
      </c>
      <c r="F76" s="31">
        <f t="shared" si="10"/>
        <v>446</v>
      </c>
      <c r="G76" s="57"/>
      <c r="H76" s="13"/>
      <c r="I76" s="13"/>
      <c r="J76" s="13"/>
      <c r="K76" s="13"/>
      <c r="L76" s="70"/>
    </row>
    <row r="77" spans="1:12" ht="14.25" customHeight="1">
      <c r="A77" s="108"/>
      <c r="B77" s="37" t="s">
        <v>150</v>
      </c>
      <c r="C77" s="13">
        <v>64</v>
      </c>
      <c r="D77" s="13">
        <v>70</v>
      </c>
      <c r="E77" s="13">
        <v>74</v>
      </c>
      <c r="F77" s="31">
        <f t="shared" si="10"/>
        <v>144</v>
      </c>
      <c r="G77" s="57"/>
      <c r="H77" s="13"/>
      <c r="I77" s="13"/>
      <c r="J77" s="13"/>
      <c r="K77" s="13"/>
      <c r="L77" s="70"/>
    </row>
    <row r="78" spans="1:12" ht="14.25" customHeight="1">
      <c r="A78" s="108"/>
      <c r="B78" s="37" t="s">
        <v>149</v>
      </c>
      <c r="C78" s="13">
        <v>48</v>
      </c>
      <c r="D78" s="13">
        <v>57</v>
      </c>
      <c r="E78" s="13">
        <v>55</v>
      </c>
      <c r="F78" s="31">
        <f t="shared" si="10"/>
        <v>112</v>
      </c>
      <c r="G78" s="57"/>
      <c r="H78" s="13"/>
      <c r="I78" s="13"/>
      <c r="J78" s="13"/>
      <c r="K78" s="13"/>
      <c r="L78" s="70"/>
    </row>
    <row r="79" spans="1:12" ht="14.25" customHeight="1">
      <c r="A79" s="108"/>
      <c r="B79" s="37" t="s">
        <v>148</v>
      </c>
      <c r="C79" s="13">
        <v>132</v>
      </c>
      <c r="D79" s="13">
        <v>172</v>
      </c>
      <c r="E79" s="13">
        <v>174</v>
      </c>
      <c r="F79" s="31">
        <f t="shared" si="10"/>
        <v>346</v>
      </c>
      <c r="G79" s="57"/>
      <c r="H79" s="13"/>
      <c r="I79" s="13"/>
      <c r="J79" s="13"/>
      <c r="K79" s="13"/>
      <c r="L79" s="70"/>
    </row>
    <row r="80" spans="1:12" ht="14.25" customHeight="1">
      <c r="A80" s="108"/>
      <c r="B80" s="37" t="s">
        <v>147</v>
      </c>
      <c r="C80" s="13">
        <v>152</v>
      </c>
      <c r="D80" s="13">
        <v>180</v>
      </c>
      <c r="E80" s="13">
        <v>158</v>
      </c>
      <c r="F80" s="31">
        <f t="shared" si="10"/>
        <v>338</v>
      </c>
      <c r="G80" s="57"/>
      <c r="H80" s="13"/>
      <c r="I80" s="13"/>
      <c r="J80" s="13"/>
      <c r="K80" s="13"/>
      <c r="L80" s="70"/>
    </row>
    <row r="81" spans="1:12" ht="14.25" customHeight="1">
      <c r="A81" s="108"/>
      <c r="B81" s="37" t="s">
        <v>146</v>
      </c>
      <c r="C81" s="13">
        <v>17</v>
      </c>
      <c r="D81" s="13">
        <v>28</v>
      </c>
      <c r="E81" s="13">
        <v>25</v>
      </c>
      <c r="F81" s="31">
        <f t="shared" si="10"/>
        <v>53</v>
      </c>
      <c r="G81" s="57"/>
      <c r="H81" s="13"/>
      <c r="I81" s="13"/>
      <c r="J81" s="13"/>
      <c r="K81" s="13"/>
      <c r="L81" s="70"/>
    </row>
    <row r="82" spans="1:12" ht="14.25" customHeight="1">
      <c r="A82" s="108"/>
      <c r="B82" s="26" t="s">
        <v>145</v>
      </c>
      <c r="C82" s="25">
        <f t="shared" ref="C82:E82" si="11">SUM(C70:C81)</f>
        <v>1474</v>
      </c>
      <c r="D82" s="25">
        <f t="shared" si="11"/>
        <v>1777</v>
      </c>
      <c r="E82" s="25">
        <f t="shared" si="11"/>
        <v>1840</v>
      </c>
      <c r="F82" s="25">
        <f>SUM(F70:F81)</f>
        <v>3617</v>
      </c>
      <c r="G82" s="57"/>
      <c r="H82" s="13"/>
      <c r="I82" s="13"/>
      <c r="J82" s="13"/>
      <c r="K82" s="13"/>
      <c r="L82" s="70"/>
    </row>
    <row r="83" spans="1:12" ht="14.25" customHeight="1">
      <c r="A83" s="108" t="s">
        <v>139</v>
      </c>
      <c r="B83" s="37" t="s">
        <v>144</v>
      </c>
      <c r="C83" s="13">
        <v>341</v>
      </c>
      <c r="D83" s="13">
        <v>388</v>
      </c>
      <c r="E83" s="13">
        <v>438</v>
      </c>
      <c r="F83" s="31">
        <f t="shared" ref="F83:F92" si="12">SUM(D83:E83)</f>
        <v>826</v>
      </c>
      <c r="G83" s="57"/>
      <c r="H83" s="13"/>
      <c r="I83" s="13"/>
      <c r="J83" s="13"/>
      <c r="K83" s="13"/>
      <c r="L83" s="70"/>
    </row>
    <row r="84" spans="1:12" ht="14.25" customHeight="1">
      <c r="A84" s="108"/>
      <c r="B84" s="37" t="s">
        <v>143</v>
      </c>
      <c r="C84" s="13">
        <v>309</v>
      </c>
      <c r="D84" s="13">
        <v>351</v>
      </c>
      <c r="E84" s="13">
        <v>395</v>
      </c>
      <c r="F84" s="31">
        <f t="shared" si="12"/>
        <v>746</v>
      </c>
      <c r="G84" s="57"/>
      <c r="H84" s="13"/>
      <c r="I84" s="13"/>
      <c r="J84" s="13"/>
      <c r="K84" s="13"/>
      <c r="L84" s="70"/>
    </row>
    <row r="85" spans="1:12" ht="14.25" customHeight="1">
      <c r="A85" s="108"/>
      <c r="B85" s="37" t="s">
        <v>142</v>
      </c>
      <c r="C85" s="13">
        <v>120</v>
      </c>
      <c r="D85" s="13">
        <v>129</v>
      </c>
      <c r="E85" s="13">
        <v>138</v>
      </c>
      <c r="F85" s="31">
        <f t="shared" si="12"/>
        <v>267</v>
      </c>
      <c r="G85" s="57"/>
      <c r="H85" s="13"/>
      <c r="I85" s="13"/>
      <c r="J85" s="13"/>
      <c r="K85" s="13"/>
      <c r="L85" s="70"/>
    </row>
    <row r="86" spans="1:12" ht="14.25" customHeight="1">
      <c r="A86" s="108"/>
      <c r="B86" s="37" t="s">
        <v>141</v>
      </c>
      <c r="C86" s="13">
        <v>87</v>
      </c>
      <c r="D86" s="13">
        <v>117</v>
      </c>
      <c r="E86" s="13">
        <v>122</v>
      </c>
      <c r="F86" s="31">
        <f t="shared" si="12"/>
        <v>239</v>
      </c>
      <c r="G86" s="57"/>
      <c r="H86" s="13"/>
      <c r="I86" s="13"/>
      <c r="J86" s="13"/>
      <c r="K86" s="13"/>
      <c r="L86" s="70"/>
    </row>
    <row r="87" spans="1:12" ht="14.25" customHeight="1">
      <c r="A87" s="108"/>
      <c r="B87" s="37" t="s">
        <v>140</v>
      </c>
      <c r="C87" s="13">
        <v>49</v>
      </c>
      <c r="D87" s="13">
        <v>63</v>
      </c>
      <c r="E87" s="13">
        <v>55</v>
      </c>
      <c r="F87" s="31">
        <f t="shared" si="12"/>
        <v>118</v>
      </c>
      <c r="G87" s="57"/>
      <c r="H87" s="13"/>
      <c r="I87" s="13"/>
      <c r="J87" s="13"/>
      <c r="K87" s="13"/>
      <c r="L87" s="70"/>
    </row>
    <row r="88" spans="1:12" ht="14.25" customHeight="1">
      <c r="A88" s="108"/>
      <c r="B88" s="37" t="s">
        <v>139</v>
      </c>
      <c r="C88" s="13">
        <v>141</v>
      </c>
      <c r="D88" s="13">
        <v>199</v>
      </c>
      <c r="E88" s="13">
        <v>213</v>
      </c>
      <c r="F88" s="31">
        <f t="shared" si="12"/>
        <v>412</v>
      </c>
      <c r="G88" s="57"/>
      <c r="H88" s="13"/>
      <c r="I88" s="13"/>
      <c r="J88" s="13"/>
      <c r="K88" s="13"/>
      <c r="L88" s="70"/>
    </row>
    <row r="89" spans="1:12" ht="14.25" customHeight="1">
      <c r="A89" s="108"/>
      <c r="B89" s="37" t="s">
        <v>138</v>
      </c>
      <c r="C89" s="13">
        <v>115</v>
      </c>
      <c r="D89" s="13">
        <v>140</v>
      </c>
      <c r="E89" s="13">
        <v>156</v>
      </c>
      <c r="F89" s="31">
        <f t="shared" si="12"/>
        <v>296</v>
      </c>
      <c r="G89" s="57"/>
      <c r="H89" s="109"/>
      <c r="I89" s="13"/>
      <c r="J89" s="13"/>
      <c r="K89" s="13"/>
      <c r="L89" s="70"/>
    </row>
    <row r="90" spans="1:12" ht="14.25" customHeight="1">
      <c r="A90" s="108"/>
      <c r="B90" s="37" t="s">
        <v>137</v>
      </c>
      <c r="C90" s="13">
        <v>106</v>
      </c>
      <c r="D90" s="13">
        <v>163</v>
      </c>
      <c r="E90" s="13">
        <v>153</v>
      </c>
      <c r="F90" s="31">
        <f t="shared" si="12"/>
        <v>316</v>
      </c>
      <c r="G90" s="57"/>
      <c r="H90" s="13"/>
      <c r="I90" s="13"/>
      <c r="J90" s="13"/>
      <c r="K90" s="13"/>
      <c r="L90" s="70"/>
    </row>
    <row r="91" spans="1:12" ht="14.25" customHeight="1">
      <c r="A91" s="108"/>
      <c r="B91" s="37" t="s">
        <v>136</v>
      </c>
      <c r="C91" s="13">
        <v>47</v>
      </c>
      <c r="D91" s="13">
        <v>63</v>
      </c>
      <c r="E91" s="13">
        <v>77</v>
      </c>
      <c r="F91" s="31">
        <f t="shared" si="12"/>
        <v>140</v>
      </c>
      <c r="G91" s="57"/>
      <c r="H91" s="13"/>
      <c r="I91" s="13"/>
      <c r="J91" s="13"/>
      <c r="K91" s="13"/>
      <c r="L91" s="70"/>
    </row>
    <row r="92" spans="1:12" ht="14.25" customHeight="1">
      <c r="A92" s="108"/>
      <c r="B92" s="37" t="s">
        <v>135</v>
      </c>
      <c r="C92" s="13">
        <v>224</v>
      </c>
      <c r="D92" s="13">
        <v>291</v>
      </c>
      <c r="E92" s="13">
        <v>326</v>
      </c>
      <c r="F92" s="31">
        <f t="shared" si="12"/>
        <v>617</v>
      </c>
      <c r="G92" s="57"/>
      <c r="H92" s="13"/>
      <c r="I92" s="13"/>
      <c r="J92" s="13"/>
      <c r="K92" s="13"/>
      <c r="L92" s="70"/>
    </row>
    <row r="93" spans="1:12" ht="14.25" customHeight="1">
      <c r="A93" s="108"/>
      <c r="B93" s="26" t="s">
        <v>134</v>
      </c>
      <c r="C93" s="25">
        <f>SUM(C83:C92)</f>
        <v>1539</v>
      </c>
      <c r="D93" s="25">
        <f>SUM(D83:D92)</f>
        <v>1904</v>
      </c>
      <c r="E93" s="25">
        <f>SUM(E83:E92)</f>
        <v>2073</v>
      </c>
      <c r="F93" s="24">
        <f>SUM(F83:F92)</f>
        <v>3977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40</v>
      </c>
      <c r="E94" s="13">
        <v>44</v>
      </c>
      <c r="F94" s="31">
        <f t="shared" ref="F94:F109" si="13">SUM(D94:E94)</f>
        <v>84</v>
      </c>
      <c r="G94" s="57"/>
      <c r="H94" s="13"/>
      <c r="I94" s="13"/>
      <c r="J94" s="13"/>
      <c r="K94" s="13"/>
      <c r="L94" s="70"/>
    </row>
    <row r="95" spans="1:12" ht="14.25" customHeight="1">
      <c r="A95" s="108"/>
      <c r="B95" s="37" t="s">
        <v>131</v>
      </c>
      <c r="C95" s="13">
        <v>44</v>
      </c>
      <c r="D95" s="13">
        <v>55</v>
      </c>
      <c r="E95" s="13">
        <v>49</v>
      </c>
      <c r="F95" s="31">
        <f t="shared" si="13"/>
        <v>104</v>
      </c>
      <c r="G95" s="57"/>
      <c r="H95" s="13"/>
      <c r="I95" s="13"/>
      <c r="J95" s="13"/>
      <c r="K95" s="13"/>
      <c r="L95" s="70"/>
    </row>
    <row r="96" spans="1:12" ht="14.25" customHeight="1">
      <c r="A96" s="108"/>
      <c r="B96" s="37" t="s">
        <v>130</v>
      </c>
      <c r="C96" s="13">
        <v>23</v>
      </c>
      <c r="D96" s="13">
        <v>29</v>
      </c>
      <c r="E96" s="13">
        <v>37</v>
      </c>
      <c r="F96" s="31">
        <f t="shared" si="13"/>
        <v>66</v>
      </c>
      <c r="G96" s="57"/>
      <c r="H96" s="13"/>
      <c r="I96" s="13"/>
      <c r="J96" s="13"/>
      <c r="K96" s="13"/>
      <c r="L96" s="70"/>
    </row>
    <row r="97" spans="1:12" ht="14.25" customHeight="1">
      <c r="A97" s="108"/>
      <c r="B97" s="37" t="s">
        <v>129</v>
      </c>
      <c r="C97" s="13">
        <v>42</v>
      </c>
      <c r="D97" s="13">
        <v>47</v>
      </c>
      <c r="E97" s="13">
        <v>49</v>
      </c>
      <c r="F97" s="31">
        <f t="shared" si="13"/>
        <v>96</v>
      </c>
      <c r="G97" s="57"/>
      <c r="H97" s="13"/>
      <c r="I97" s="13"/>
      <c r="J97" s="13"/>
      <c r="K97" s="13"/>
      <c r="L97" s="70"/>
    </row>
    <row r="98" spans="1:12" ht="14.25" customHeight="1">
      <c r="A98" s="108"/>
      <c r="B98" s="37" t="s">
        <v>128</v>
      </c>
      <c r="C98" s="13">
        <v>115</v>
      </c>
      <c r="D98" s="13">
        <v>144</v>
      </c>
      <c r="E98" s="13">
        <v>157</v>
      </c>
      <c r="F98" s="31">
        <f t="shared" si="13"/>
        <v>301</v>
      </c>
      <c r="G98" s="57"/>
      <c r="H98" s="13"/>
      <c r="I98" s="13"/>
      <c r="J98" s="13"/>
      <c r="K98" s="13"/>
      <c r="L98" s="70"/>
    </row>
    <row r="99" spans="1:12" ht="14.25" customHeight="1">
      <c r="A99" s="108"/>
      <c r="B99" s="37" t="s">
        <v>127</v>
      </c>
      <c r="C99" s="13">
        <v>19</v>
      </c>
      <c r="D99" s="13">
        <v>25</v>
      </c>
      <c r="E99" s="13">
        <v>24</v>
      </c>
      <c r="F99" s="31">
        <f t="shared" si="13"/>
        <v>49</v>
      </c>
      <c r="G99" s="57"/>
      <c r="H99" s="13"/>
      <c r="I99" s="13"/>
      <c r="J99" s="13"/>
      <c r="K99" s="13"/>
      <c r="L99" s="70"/>
    </row>
    <row r="100" spans="1:12" ht="14.25" customHeight="1">
      <c r="A100" s="108"/>
      <c r="B100" s="37" t="s">
        <v>126</v>
      </c>
      <c r="C100" s="13">
        <v>50</v>
      </c>
      <c r="D100" s="13">
        <v>66</v>
      </c>
      <c r="E100" s="13">
        <v>63</v>
      </c>
      <c r="F100" s="31">
        <f t="shared" si="13"/>
        <v>129</v>
      </c>
      <c r="G100" s="57"/>
      <c r="H100" s="13"/>
      <c r="I100" s="13"/>
      <c r="J100" s="13"/>
      <c r="K100" s="13"/>
      <c r="L100" s="70"/>
    </row>
    <row r="101" spans="1:12" ht="14.25" customHeight="1">
      <c r="A101" s="108"/>
      <c r="B101" s="37" t="s">
        <v>125</v>
      </c>
      <c r="C101" s="13">
        <v>103</v>
      </c>
      <c r="D101" s="13">
        <v>116</v>
      </c>
      <c r="E101" s="13">
        <v>135</v>
      </c>
      <c r="F101" s="31">
        <f t="shared" si="13"/>
        <v>251</v>
      </c>
      <c r="G101" s="57"/>
      <c r="H101" s="13"/>
      <c r="I101" s="13"/>
      <c r="J101" s="13"/>
      <c r="K101" s="13"/>
      <c r="L101" s="70"/>
    </row>
    <row r="102" spans="1:12" ht="14.25" customHeight="1">
      <c r="A102" s="108"/>
      <c r="B102" s="37" t="s">
        <v>124</v>
      </c>
      <c r="C102" s="13">
        <v>148</v>
      </c>
      <c r="D102" s="13">
        <v>182</v>
      </c>
      <c r="E102" s="13">
        <v>193</v>
      </c>
      <c r="F102" s="31">
        <f t="shared" si="13"/>
        <v>375</v>
      </c>
      <c r="G102" s="57"/>
      <c r="H102" s="13"/>
      <c r="I102" s="13"/>
      <c r="J102" s="13"/>
      <c r="K102" s="13"/>
      <c r="L102" s="70"/>
    </row>
    <row r="103" spans="1:12" ht="14.25" customHeight="1">
      <c r="A103" s="108"/>
      <c r="B103" s="37" t="s">
        <v>123</v>
      </c>
      <c r="C103" s="13">
        <v>137</v>
      </c>
      <c r="D103" s="13">
        <v>198</v>
      </c>
      <c r="E103" s="13">
        <v>186</v>
      </c>
      <c r="F103" s="31">
        <f t="shared" si="13"/>
        <v>384</v>
      </c>
      <c r="G103" s="57"/>
      <c r="H103" s="13"/>
      <c r="I103" s="13"/>
      <c r="J103" s="13"/>
      <c r="K103" s="13"/>
      <c r="L103" s="70"/>
    </row>
    <row r="104" spans="1:12" ht="14.25" customHeight="1">
      <c r="A104" s="108"/>
      <c r="B104" s="37" t="s">
        <v>122</v>
      </c>
      <c r="C104" s="13">
        <v>67</v>
      </c>
      <c r="D104" s="13">
        <v>66</v>
      </c>
      <c r="E104" s="13">
        <v>68</v>
      </c>
      <c r="F104" s="31">
        <f t="shared" si="13"/>
        <v>134</v>
      </c>
      <c r="G104" s="57"/>
      <c r="H104" s="13"/>
      <c r="I104" s="13"/>
      <c r="J104" s="13"/>
      <c r="K104" s="13"/>
      <c r="L104" s="70"/>
    </row>
    <row r="105" spans="1:12" ht="14.25" customHeight="1">
      <c r="A105" s="108"/>
      <c r="B105" s="37" t="s">
        <v>121</v>
      </c>
      <c r="C105" s="13">
        <v>45</v>
      </c>
      <c r="D105" s="13">
        <v>64</v>
      </c>
      <c r="E105" s="13">
        <v>67</v>
      </c>
      <c r="F105" s="31">
        <f t="shared" si="13"/>
        <v>131</v>
      </c>
      <c r="G105" s="57"/>
      <c r="H105" s="13"/>
      <c r="I105" s="13"/>
      <c r="J105" s="13"/>
      <c r="K105" s="13"/>
      <c r="L105" s="70"/>
    </row>
    <row r="106" spans="1:12" ht="14.25" customHeight="1">
      <c r="A106" s="108"/>
      <c r="B106" s="37" t="s">
        <v>120</v>
      </c>
      <c r="C106" s="13">
        <v>30</v>
      </c>
      <c r="D106" s="13">
        <v>49</v>
      </c>
      <c r="E106" s="13">
        <v>55</v>
      </c>
      <c r="F106" s="31">
        <f t="shared" si="13"/>
        <v>104</v>
      </c>
      <c r="G106" s="57"/>
      <c r="H106" s="13"/>
      <c r="I106" s="13"/>
      <c r="J106" s="13"/>
      <c r="K106" s="13"/>
      <c r="L106" s="70"/>
    </row>
    <row r="107" spans="1:12" ht="14.25" customHeight="1">
      <c r="A107" s="108"/>
      <c r="B107" s="37" t="s">
        <v>119</v>
      </c>
      <c r="C107" s="13">
        <v>84</v>
      </c>
      <c r="D107" s="13">
        <v>111</v>
      </c>
      <c r="E107" s="13">
        <v>120</v>
      </c>
      <c r="F107" s="31">
        <f t="shared" si="13"/>
        <v>231</v>
      </c>
      <c r="G107" s="57"/>
      <c r="H107" s="13"/>
      <c r="I107" s="13"/>
      <c r="J107" s="13"/>
      <c r="K107" s="13"/>
      <c r="L107" s="70"/>
    </row>
    <row r="108" spans="1:12" ht="14.25" customHeight="1">
      <c r="A108" s="108"/>
      <c r="B108" s="37" t="s">
        <v>118</v>
      </c>
      <c r="C108" s="13">
        <v>79</v>
      </c>
      <c r="D108" s="13">
        <v>91</v>
      </c>
      <c r="E108" s="13">
        <v>117</v>
      </c>
      <c r="F108" s="31">
        <f t="shared" si="13"/>
        <v>208</v>
      </c>
      <c r="G108" s="57"/>
      <c r="H108" s="13"/>
      <c r="I108" s="13"/>
      <c r="J108" s="13"/>
      <c r="K108" s="13"/>
      <c r="L108" s="70"/>
    </row>
    <row r="109" spans="1:12" ht="14.25" customHeight="1">
      <c r="A109" s="108"/>
      <c r="B109" s="37" t="s">
        <v>117</v>
      </c>
      <c r="C109" s="13">
        <v>77</v>
      </c>
      <c r="D109" s="13">
        <v>98</v>
      </c>
      <c r="E109" s="13">
        <v>98</v>
      </c>
      <c r="F109" s="31">
        <f t="shared" si="13"/>
        <v>196</v>
      </c>
      <c r="G109" s="57"/>
      <c r="H109" s="13"/>
      <c r="I109" s="13"/>
      <c r="J109" s="13"/>
      <c r="K109" s="13"/>
      <c r="L109" s="70"/>
    </row>
    <row r="110" spans="1:12" ht="14.25" customHeight="1">
      <c r="A110" s="108"/>
      <c r="B110" s="26" t="s">
        <v>116</v>
      </c>
      <c r="C110" s="25">
        <f>SUM(C94:C109)</f>
        <v>1096</v>
      </c>
      <c r="D110" s="25">
        <f>SUM(D94:D109)</f>
        <v>1381</v>
      </c>
      <c r="E110" s="25">
        <f>SUM(E94:E109)</f>
        <v>1462</v>
      </c>
      <c r="F110" s="24">
        <f>SUM(F94:F109)</f>
        <v>2843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52</v>
      </c>
      <c r="D111" s="13">
        <v>80</v>
      </c>
      <c r="E111" s="13">
        <v>75</v>
      </c>
      <c r="F111" s="31">
        <f>SUM(D111:E111)</f>
        <v>155</v>
      </c>
      <c r="G111" s="57"/>
      <c r="H111" s="13"/>
      <c r="I111" s="13"/>
      <c r="J111" s="13"/>
      <c r="K111" s="13"/>
      <c r="L111" s="70"/>
    </row>
    <row r="112" spans="1:12" ht="14.25" customHeight="1">
      <c r="A112" s="108"/>
      <c r="B112" s="37" t="s">
        <v>113</v>
      </c>
      <c r="C112" s="13">
        <v>72</v>
      </c>
      <c r="D112" s="13">
        <v>97</v>
      </c>
      <c r="E112" s="13">
        <v>90</v>
      </c>
      <c r="F112" s="31">
        <f>SUM(D112:E112)</f>
        <v>187</v>
      </c>
      <c r="G112" s="57"/>
      <c r="H112" s="13"/>
      <c r="I112" s="13"/>
      <c r="J112" s="13"/>
      <c r="K112" s="13"/>
      <c r="L112" s="70"/>
    </row>
    <row r="113" spans="1:12" ht="14.25" customHeight="1">
      <c r="A113" s="108"/>
      <c r="B113" s="37" t="s">
        <v>112</v>
      </c>
      <c r="C113" s="13">
        <v>41</v>
      </c>
      <c r="D113" s="13">
        <v>64</v>
      </c>
      <c r="E113" s="13">
        <v>64</v>
      </c>
      <c r="F113" s="31">
        <f>SUM(D113:E113)</f>
        <v>128</v>
      </c>
      <c r="G113" s="57"/>
      <c r="H113" s="13"/>
      <c r="I113" s="13"/>
      <c r="J113" s="13"/>
      <c r="K113" s="13"/>
      <c r="L113" s="70"/>
    </row>
    <row r="114" spans="1:12" ht="14.25" customHeight="1">
      <c r="A114" s="108"/>
      <c r="B114" s="26" t="s">
        <v>111</v>
      </c>
      <c r="C114" s="25">
        <f>SUM(C111:C113)</f>
        <v>165</v>
      </c>
      <c r="D114" s="25">
        <f>SUM(D111:D113)</f>
        <v>241</v>
      </c>
      <c r="E114" s="25">
        <f>SUM(E111:E113)</f>
        <v>229</v>
      </c>
      <c r="F114" s="24">
        <f>SUM(F111:F113)</f>
        <v>470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245</v>
      </c>
      <c r="K116" s="64">
        <v>247</v>
      </c>
      <c r="L116" s="63">
        <f t="shared" ref="L116:L124" si="14">SUM(J116:K116)</f>
        <v>492</v>
      </c>
    </row>
    <row r="117" spans="1:12" ht="14.25" customHeight="1">
      <c r="A117" s="108" t="s">
        <v>107</v>
      </c>
      <c r="B117" s="37" t="s">
        <v>106</v>
      </c>
      <c r="C117" s="13">
        <v>173</v>
      </c>
      <c r="D117" s="13">
        <v>170</v>
      </c>
      <c r="E117" s="13">
        <v>199</v>
      </c>
      <c r="F117" s="31">
        <f t="shared" ref="F117:F138" si="15">SUM(D117:E117)</f>
        <v>369</v>
      </c>
      <c r="G117" s="57"/>
      <c r="H117" s="37" t="s">
        <v>105</v>
      </c>
      <c r="I117" s="13">
        <v>142</v>
      </c>
      <c r="J117" s="13">
        <v>173</v>
      </c>
      <c r="K117" s="13">
        <v>184</v>
      </c>
      <c r="L117" s="61">
        <f t="shared" si="14"/>
        <v>357</v>
      </c>
    </row>
    <row r="118" spans="1:12" ht="14.25" customHeight="1">
      <c r="A118" s="108"/>
      <c r="B118" s="37" t="s">
        <v>104</v>
      </c>
      <c r="C118" s="13">
        <v>294</v>
      </c>
      <c r="D118" s="13">
        <v>282</v>
      </c>
      <c r="E118" s="13">
        <v>248</v>
      </c>
      <c r="F118" s="31">
        <f t="shared" si="15"/>
        <v>530</v>
      </c>
      <c r="G118" s="57"/>
      <c r="H118" s="37" t="s">
        <v>103</v>
      </c>
      <c r="I118" s="13">
        <v>136</v>
      </c>
      <c r="J118" s="13">
        <v>200</v>
      </c>
      <c r="K118" s="13">
        <v>220</v>
      </c>
      <c r="L118" s="61">
        <f t="shared" si="14"/>
        <v>420</v>
      </c>
    </row>
    <row r="119" spans="1:12" ht="14.25" customHeight="1">
      <c r="A119" s="108"/>
      <c r="B119" s="37" t="s">
        <v>102</v>
      </c>
      <c r="C119" s="13">
        <v>106</v>
      </c>
      <c r="D119" s="13">
        <v>104</v>
      </c>
      <c r="E119" s="13">
        <v>104</v>
      </c>
      <c r="F119" s="31">
        <f t="shared" si="15"/>
        <v>208</v>
      </c>
      <c r="G119" s="57"/>
      <c r="H119" s="37" t="s">
        <v>101</v>
      </c>
      <c r="I119" s="13">
        <v>50</v>
      </c>
      <c r="J119" s="13">
        <v>51</v>
      </c>
      <c r="K119" s="13">
        <v>64</v>
      </c>
      <c r="L119" s="61">
        <f t="shared" si="14"/>
        <v>115</v>
      </c>
    </row>
    <row r="120" spans="1:12" ht="14.25" customHeight="1">
      <c r="A120" s="108"/>
      <c r="B120" s="37" t="s">
        <v>100</v>
      </c>
      <c r="C120" s="13">
        <v>108</v>
      </c>
      <c r="D120" s="13">
        <v>94</v>
      </c>
      <c r="E120" s="13">
        <v>125</v>
      </c>
      <c r="F120" s="31">
        <f t="shared" si="15"/>
        <v>219</v>
      </c>
      <c r="G120" s="57"/>
      <c r="H120" s="37" t="s">
        <v>99</v>
      </c>
      <c r="I120" s="13">
        <v>141</v>
      </c>
      <c r="J120" s="13">
        <v>156</v>
      </c>
      <c r="K120" s="13">
        <v>175</v>
      </c>
      <c r="L120" s="61">
        <f t="shared" si="14"/>
        <v>331</v>
      </c>
    </row>
    <row r="121" spans="1:12" ht="14.25" customHeight="1">
      <c r="A121" s="108"/>
      <c r="B121" s="37" t="s">
        <v>98</v>
      </c>
      <c r="C121" s="13">
        <v>67</v>
      </c>
      <c r="D121" s="13">
        <v>63</v>
      </c>
      <c r="E121" s="13">
        <v>67</v>
      </c>
      <c r="F121" s="31">
        <f t="shared" si="15"/>
        <v>130</v>
      </c>
      <c r="G121" s="57"/>
      <c r="H121" s="37" t="s">
        <v>97</v>
      </c>
      <c r="I121" s="13">
        <v>140</v>
      </c>
      <c r="J121" s="13">
        <v>171</v>
      </c>
      <c r="K121" s="62">
        <v>167</v>
      </c>
      <c r="L121" s="61">
        <f t="shared" si="14"/>
        <v>338</v>
      </c>
    </row>
    <row r="122" spans="1:12" ht="14.25" customHeight="1">
      <c r="A122" s="108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5"/>
        <v>58</v>
      </c>
      <c r="G122" s="57"/>
      <c r="H122" s="37" t="s">
        <v>95</v>
      </c>
      <c r="I122" s="13">
        <v>184</v>
      </c>
      <c r="J122" s="13">
        <v>208</v>
      </c>
      <c r="K122" s="13">
        <v>219</v>
      </c>
      <c r="L122" s="61">
        <f t="shared" si="14"/>
        <v>427</v>
      </c>
    </row>
    <row r="123" spans="1:12" ht="14.25" customHeight="1">
      <c r="A123" s="108"/>
      <c r="B123" s="37" t="s">
        <v>94</v>
      </c>
      <c r="C123" s="13">
        <v>62</v>
      </c>
      <c r="D123" s="13">
        <v>63</v>
      </c>
      <c r="E123" s="13">
        <v>71</v>
      </c>
      <c r="F123" s="31">
        <f t="shared" si="15"/>
        <v>134</v>
      </c>
      <c r="G123" s="57"/>
      <c r="H123" s="37" t="s">
        <v>93</v>
      </c>
      <c r="I123" s="13">
        <v>46</v>
      </c>
      <c r="J123" s="13">
        <v>56</v>
      </c>
      <c r="K123" s="13">
        <v>58</v>
      </c>
      <c r="L123" s="61">
        <f t="shared" si="14"/>
        <v>114</v>
      </c>
    </row>
    <row r="124" spans="1:12" ht="14.25" customHeight="1">
      <c r="A124" s="108"/>
      <c r="B124" s="37" t="s">
        <v>92</v>
      </c>
      <c r="C124" s="13">
        <v>144</v>
      </c>
      <c r="D124" s="13">
        <v>144</v>
      </c>
      <c r="E124" s="13">
        <v>167</v>
      </c>
      <c r="F124" s="31">
        <f t="shared" si="15"/>
        <v>311</v>
      </c>
      <c r="G124" s="57"/>
      <c r="H124" s="37" t="s">
        <v>91</v>
      </c>
      <c r="I124" s="13">
        <v>224</v>
      </c>
      <c r="J124" s="13">
        <v>236</v>
      </c>
      <c r="K124" s="13">
        <v>274</v>
      </c>
      <c r="L124" s="61">
        <f t="shared" si="14"/>
        <v>510</v>
      </c>
    </row>
    <row r="125" spans="1:12" ht="14.25" customHeight="1">
      <c r="A125" s="108"/>
      <c r="B125" s="37" t="s">
        <v>90</v>
      </c>
      <c r="C125" s="13">
        <v>49</v>
      </c>
      <c r="D125" s="13">
        <v>34</v>
      </c>
      <c r="E125" s="13">
        <v>55</v>
      </c>
      <c r="F125" s="31">
        <f t="shared" si="15"/>
        <v>89</v>
      </c>
      <c r="G125" s="57"/>
      <c r="H125" s="26" t="s">
        <v>89</v>
      </c>
      <c r="I125" s="25">
        <f>SUM(I116:I124)</f>
        <v>1246</v>
      </c>
      <c r="J125" s="25">
        <f>SUM(J116:J124)</f>
        <v>1496</v>
      </c>
      <c r="K125" s="25">
        <f>SUM(K116:K124)</f>
        <v>1608</v>
      </c>
      <c r="L125" s="60">
        <f>SUM(L116:L124)</f>
        <v>3104</v>
      </c>
    </row>
    <row r="126" spans="1:12" ht="14.25" customHeight="1">
      <c r="A126" s="108"/>
      <c r="B126" s="37" t="s">
        <v>88</v>
      </c>
      <c r="C126" s="13">
        <v>70</v>
      </c>
      <c r="D126" s="13">
        <v>66</v>
      </c>
      <c r="E126" s="13">
        <v>79</v>
      </c>
      <c r="F126" s="31">
        <f t="shared" si="15"/>
        <v>145</v>
      </c>
      <c r="G126" s="57" t="s">
        <v>87</v>
      </c>
      <c r="H126" s="37" t="s">
        <v>86</v>
      </c>
      <c r="I126" s="13">
        <v>34</v>
      </c>
      <c r="J126" s="13">
        <v>52</v>
      </c>
      <c r="K126" s="13">
        <v>37</v>
      </c>
      <c r="L126" s="58">
        <f t="shared" ref="L126:L139" si="16">SUM(J126:K126)</f>
        <v>89</v>
      </c>
    </row>
    <row r="127" spans="1:12" ht="14.25" customHeight="1">
      <c r="A127" s="108"/>
      <c r="B127" s="37" t="s">
        <v>85</v>
      </c>
      <c r="C127" s="13">
        <v>39</v>
      </c>
      <c r="D127" s="13">
        <v>45</v>
      </c>
      <c r="E127" s="13">
        <v>38</v>
      </c>
      <c r="F127" s="31">
        <f t="shared" si="15"/>
        <v>83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6"/>
        <v>19</v>
      </c>
    </row>
    <row r="128" spans="1:12" ht="14.25" customHeight="1">
      <c r="A128" s="108"/>
      <c r="B128" s="37" t="s">
        <v>83</v>
      </c>
      <c r="C128" s="13">
        <v>68</v>
      </c>
      <c r="D128" s="13">
        <v>60</v>
      </c>
      <c r="E128" s="13">
        <v>74</v>
      </c>
      <c r="F128" s="31">
        <f t="shared" si="15"/>
        <v>134</v>
      </c>
      <c r="G128" s="57"/>
      <c r="H128" s="59" t="s">
        <v>82</v>
      </c>
      <c r="I128" s="13">
        <v>42</v>
      </c>
      <c r="J128" s="13">
        <v>56</v>
      </c>
      <c r="K128" s="13">
        <v>71</v>
      </c>
      <c r="L128" s="58">
        <f t="shared" si="16"/>
        <v>127</v>
      </c>
    </row>
    <row r="129" spans="1:12" ht="14.25" customHeight="1">
      <c r="A129" s="108"/>
      <c r="B129" s="37" t="s">
        <v>81</v>
      </c>
      <c r="C129" s="13">
        <v>75</v>
      </c>
      <c r="D129" s="13">
        <v>67</v>
      </c>
      <c r="E129" s="13">
        <v>82</v>
      </c>
      <c r="F129" s="31">
        <f t="shared" si="15"/>
        <v>149</v>
      </c>
      <c r="G129" s="57"/>
      <c r="H129" s="59" t="s">
        <v>80</v>
      </c>
      <c r="I129" s="13">
        <v>20</v>
      </c>
      <c r="J129" s="13">
        <v>20</v>
      </c>
      <c r="K129" s="13">
        <v>17</v>
      </c>
      <c r="L129" s="58">
        <f t="shared" si="16"/>
        <v>37</v>
      </c>
    </row>
    <row r="130" spans="1:12" ht="14.25" customHeight="1">
      <c r="A130" s="108"/>
      <c r="B130" s="37" t="s">
        <v>79</v>
      </c>
      <c r="C130" s="13">
        <v>67</v>
      </c>
      <c r="D130" s="13">
        <v>61</v>
      </c>
      <c r="E130" s="13">
        <v>68</v>
      </c>
      <c r="F130" s="31">
        <f t="shared" si="15"/>
        <v>129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6"/>
        <v>11</v>
      </c>
    </row>
    <row r="131" spans="1:12" ht="14.25" customHeight="1">
      <c r="A131" s="108"/>
      <c r="B131" s="37" t="s">
        <v>77</v>
      </c>
      <c r="C131" s="13">
        <v>112</v>
      </c>
      <c r="D131" s="13">
        <v>111</v>
      </c>
      <c r="E131" s="13">
        <v>107</v>
      </c>
      <c r="F131" s="31">
        <f t="shared" si="15"/>
        <v>218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6"/>
        <v>26</v>
      </c>
    </row>
    <row r="132" spans="1:12" ht="14.25" customHeight="1">
      <c r="A132" s="108"/>
      <c r="B132" s="37" t="s">
        <v>75</v>
      </c>
      <c r="C132" s="13">
        <v>155</v>
      </c>
      <c r="D132" s="13">
        <v>150</v>
      </c>
      <c r="E132" s="13">
        <v>162</v>
      </c>
      <c r="F132" s="31">
        <f t="shared" si="15"/>
        <v>312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6"/>
        <v>44</v>
      </c>
    </row>
    <row r="133" spans="1:12" ht="14.25" customHeight="1">
      <c r="A133" s="108"/>
      <c r="B133" s="37" t="s">
        <v>73</v>
      </c>
      <c r="C133" s="13">
        <v>129</v>
      </c>
      <c r="D133" s="13">
        <v>124</v>
      </c>
      <c r="E133" s="13">
        <v>133</v>
      </c>
      <c r="F133" s="31">
        <f t="shared" si="15"/>
        <v>257</v>
      </c>
      <c r="G133" s="57"/>
      <c r="H133" s="59" t="s">
        <v>72</v>
      </c>
      <c r="I133" s="13">
        <v>18</v>
      </c>
      <c r="J133" s="13">
        <v>14</v>
      </c>
      <c r="K133" s="13">
        <v>15</v>
      </c>
      <c r="L133" s="58">
        <f t="shared" si="16"/>
        <v>29</v>
      </c>
    </row>
    <row r="134" spans="1:12" ht="14.25" customHeight="1">
      <c r="A134" s="108"/>
      <c r="B134" s="37" t="s">
        <v>71</v>
      </c>
      <c r="C134" s="13">
        <v>110</v>
      </c>
      <c r="D134" s="13">
        <v>112</v>
      </c>
      <c r="E134" s="13">
        <v>131</v>
      </c>
      <c r="F134" s="31">
        <f t="shared" si="15"/>
        <v>243</v>
      </c>
      <c r="G134" s="57"/>
      <c r="H134" s="59" t="s">
        <v>70</v>
      </c>
      <c r="I134" s="13">
        <v>18</v>
      </c>
      <c r="J134" s="13">
        <v>18</v>
      </c>
      <c r="K134" s="13">
        <v>23</v>
      </c>
      <c r="L134" s="58">
        <f t="shared" si="16"/>
        <v>41</v>
      </c>
    </row>
    <row r="135" spans="1:12" ht="14.25" customHeight="1">
      <c r="A135" s="108"/>
      <c r="B135" s="37" t="s">
        <v>69</v>
      </c>
      <c r="C135" s="13">
        <v>199</v>
      </c>
      <c r="D135" s="13">
        <v>210</v>
      </c>
      <c r="E135" s="13">
        <v>221</v>
      </c>
      <c r="F135" s="31">
        <f t="shared" si="15"/>
        <v>431</v>
      </c>
      <c r="G135" s="57"/>
      <c r="H135" s="59" t="s">
        <v>68</v>
      </c>
      <c r="I135" s="13">
        <v>24</v>
      </c>
      <c r="J135" s="13">
        <v>22</v>
      </c>
      <c r="K135" s="13">
        <v>25</v>
      </c>
      <c r="L135" s="58">
        <f t="shared" si="16"/>
        <v>47</v>
      </c>
    </row>
    <row r="136" spans="1:12" ht="14.25" customHeight="1">
      <c r="A136" s="108"/>
      <c r="B136" s="37" t="s">
        <v>67</v>
      </c>
      <c r="C136" s="13">
        <v>39</v>
      </c>
      <c r="D136" s="13">
        <v>44</v>
      </c>
      <c r="E136" s="13">
        <v>41</v>
      </c>
      <c r="F136" s="31">
        <f t="shared" si="15"/>
        <v>85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6"/>
        <v>20</v>
      </c>
    </row>
    <row r="137" spans="1:12" ht="14.25" customHeight="1">
      <c r="A137" s="108"/>
      <c r="B137" s="37" t="s">
        <v>65</v>
      </c>
      <c r="C137" s="13">
        <v>210</v>
      </c>
      <c r="D137" s="13">
        <v>171</v>
      </c>
      <c r="E137" s="13">
        <v>186</v>
      </c>
      <c r="F137" s="31">
        <f t="shared" si="15"/>
        <v>357</v>
      </c>
      <c r="G137" s="57"/>
      <c r="H137" s="59" t="s">
        <v>64</v>
      </c>
      <c r="I137" s="13">
        <v>25</v>
      </c>
      <c r="J137" s="13">
        <v>25</v>
      </c>
      <c r="K137" s="13">
        <v>27</v>
      </c>
      <c r="L137" s="58">
        <f t="shared" si="16"/>
        <v>52</v>
      </c>
    </row>
    <row r="138" spans="1:12" ht="14.25" customHeight="1">
      <c r="A138" s="108"/>
      <c r="B138" s="109" t="s">
        <v>63</v>
      </c>
      <c r="C138" s="13">
        <v>124</v>
      </c>
      <c r="D138" s="13">
        <v>176</v>
      </c>
      <c r="E138" s="13">
        <v>183</v>
      </c>
      <c r="F138" s="31">
        <f t="shared" si="15"/>
        <v>359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6"/>
        <v>40</v>
      </c>
    </row>
    <row r="139" spans="1:12" ht="14.25" customHeight="1">
      <c r="A139" s="108"/>
      <c r="B139" s="26" t="s">
        <v>61</v>
      </c>
      <c r="C139" s="25">
        <f>SUM(C117:C138)</f>
        <v>2426</v>
      </c>
      <c r="D139" s="25">
        <f>SUM(D117:D138)</f>
        <v>2375</v>
      </c>
      <c r="E139" s="25">
        <f>SUM(E117:E138)</f>
        <v>2575</v>
      </c>
      <c r="F139" s="24">
        <f>SUM(F117:F138)</f>
        <v>4950</v>
      </c>
      <c r="G139" s="57"/>
      <c r="H139" s="59" t="s">
        <v>60</v>
      </c>
      <c r="I139" s="13">
        <v>11</v>
      </c>
      <c r="J139" s="13">
        <v>12</v>
      </c>
      <c r="K139" s="13">
        <v>10</v>
      </c>
      <c r="L139" s="58">
        <f t="shared" si="16"/>
        <v>22</v>
      </c>
    </row>
    <row r="140" spans="1:12" ht="14.25" customHeight="1">
      <c r="A140" s="108" t="s">
        <v>59</v>
      </c>
      <c r="B140" s="37" t="s">
        <v>58</v>
      </c>
      <c r="C140" s="13">
        <v>137</v>
      </c>
      <c r="D140" s="13">
        <v>158</v>
      </c>
      <c r="E140" s="13">
        <v>183</v>
      </c>
      <c r="F140" s="31">
        <f t="shared" ref="F140:F156" si="17">SUM(D140:E140)</f>
        <v>341</v>
      </c>
      <c r="G140" s="57"/>
      <c r="H140" s="26" t="s">
        <v>57</v>
      </c>
      <c r="I140" s="25">
        <f>SUM(I126:I139)</f>
        <v>268</v>
      </c>
      <c r="J140" s="25">
        <f>SUM(J126:J139)</f>
        <v>297</v>
      </c>
      <c r="K140" s="25">
        <f>SUM(K126:K139)</f>
        <v>307</v>
      </c>
      <c r="L140" s="60">
        <f>SUM(L126:L139)</f>
        <v>604</v>
      </c>
    </row>
    <row r="141" spans="1:12" ht="14.25" customHeight="1">
      <c r="A141" s="108"/>
      <c r="B141" s="37" t="s">
        <v>56</v>
      </c>
      <c r="C141" s="13">
        <v>167</v>
      </c>
      <c r="D141" s="13">
        <v>208</v>
      </c>
      <c r="E141" s="13">
        <v>215</v>
      </c>
      <c r="F141" s="31">
        <f t="shared" si="17"/>
        <v>423</v>
      </c>
      <c r="G141" s="57" t="s">
        <v>55</v>
      </c>
      <c r="H141" s="59" t="s">
        <v>54</v>
      </c>
      <c r="I141" s="13">
        <v>52</v>
      </c>
      <c r="J141" s="13">
        <v>61</v>
      </c>
      <c r="K141" s="13">
        <v>60</v>
      </c>
      <c r="L141" s="58">
        <f>SUM(J141:K141)</f>
        <v>121</v>
      </c>
    </row>
    <row r="142" spans="1:12" ht="14.25" customHeight="1">
      <c r="A142" s="108"/>
      <c r="B142" s="37" t="s">
        <v>53</v>
      </c>
      <c r="C142" s="13">
        <v>154</v>
      </c>
      <c r="D142" s="13">
        <v>178</v>
      </c>
      <c r="E142" s="13">
        <v>192</v>
      </c>
      <c r="F142" s="31">
        <f t="shared" si="17"/>
        <v>370</v>
      </c>
      <c r="G142" s="57"/>
      <c r="H142" s="59" t="s">
        <v>52</v>
      </c>
      <c r="I142" s="13">
        <v>47</v>
      </c>
      <c r="J142" s="13">
        <v>52</v>
      </c>
      <c r="K142" s="13">
        <v>42</v>
      </c>
      <c r="L142" s="58">
        <f>SUM(J142:K142)</f>
        <v>94</v>
      </c>
    </row>
    <row r="143" spans="1:12" ht="14.25" customHeight="1">
      <c r="A143" s="108"/>
      <c r="B143" s="37" t="s">
        <v>51</v>
      </c>
      <c r="C143" s="13">
        <v>65</v>
      </c>
      <c r="D143" s="13">
        <v>72</v>
      </c>
      <c r="E143" s="13">
        <v>94</v>
      </c>
      <c r="F143" s="31">
        <f t="shared" si="17"/>
        <v>166</v>
      </c>
      <c r="G143" s="57"/>
      <c r="H143" s="59" t="s">
        <v>50</v>
      </c>
      <c r="I143" s="13">
        <v>52</v>
      </c>
      <c r="J143" s="13">
        <v>51</v>
      </c>
      <c r="K143" s="13">
        <v>48</v>
      </c>
      <c r="L143" s="58">
        <f>SUM(J143:K143)</f>
        <v>99</v>
      </c>
    </row>
    <row r="144" spans="1:12" ht="14.25" customHeight="1">
      <c r="A144" s="108"/>
      <c r="B144" s="37" t="s">
        <v>49</v>
      </c>
      <c r="C144" s="13">
        <v>31</v>
      </c>
      <c r="D144" s="13">
        <v>38</v>
      </c>
      <c r="E144" s="13">
        <v>34</v>
      </c>
      <c r="F144" s="31">
        <f t="shared" si="17"/>
        <v>72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3" ht="14.25" customHeight="1">
      <c r="A145" s="108"/>
      <c r="B145" s="37" t="s">
        <v>47</v>
      </c>
      <c r="C145" s="13">
        <v>132</v>
      </c>
      <c r="D145" s="13">
        <v>165</v>
      </c>
      <c r="E145" s="13">
        <v>192</v>
      </c>
      <c r="F145" s="31">
        <f t="shared" si="17"/>
        <v>357</v>
      </c>
      <c r="G145" s="57"/>
      <c r="H145" s="59" t="s">
        <v>46</v>
      </c>
      <c r="I145" s="13">
        <v>30</v>
      </c>
      <c r="J145" s="13">
        <v>36</v>
      </c>
      <c r="K145" s="13">
        <v>34</v>
      </c>
      <c r="L145" s="58">
        <f>SUM(J145:K145)</f>
        <v>70</v>
      </c>
    </row>
    <row r="146" spans="1:13" ht="14.25" customHeight="1">
      <c r="A146" s="108"/>
      <c r="B146" s="37" t="s">
        <v>45</v>
      </c>
      <c r="C146" s="13">
        <v>32</v>
      </c>
      <c r="D146" s="13">
        <v>43</v>
      </c>
      <c r="E146" s="13">
        <v>41</v>
      </c>
      <c r="F146" s="31">
        <f t="shared" si="17"/>
        <v>84</v>
      </c>
      <c r="G146" s="57"/>
      <c r="H146" s="26" t="s">
        <v>44</v>
      </c>
      <c r="I146" s="25">
        <f>SUM(I141:I145)</f>
        <v>215</v>
      </c>
      <c r="J146" s="25">
        <f>SUM(J141:J145)</f>
        <v>233</v>
      </c>
      <c r="K146" s="25">
        <f>SUM(K141:K145)</f>
        <v>220</v>
      </c>
      <c r="L146" s="56">
        <f>SUM(L141:L145)</f>
        <v>453</v>
      </c>
    </row>
    <row r="147" spans="1:13" ht="14.25" customHeight="1">
      <c r="A147" s="108"/>
      <c r="B147" s="37" t="s">
        <v>43</v>
      </c>
      <c r="C147" s="13">
        <v>41</v>
      </c>
      <c r="D147" s="13">
        <v>49</v>
      </c>
      <c r="E147" s="13">
        <v>58</v>
      </c>
      <c r="F147" s="31">
        <f t="shared" si="17"/>
        <v>107</v>
      </c>
      <c r="G147" s="129" t="s">
        <v>42</v>
      </c>
      <c r="H147" s="130"/>
      <c r="I147" s="55">
        <f>SUM(C139+C157+C164+C167+I125+I140+I146)</f>
        <v>6973</v>
      </c>
      <c r="J147" s="55">
        <f>SUM(D139+D157+D164+D167+J125+J140+J146)</f>
        <v>7825</v>
      </c>
      <c r="K147" s="55">
        <f>SUM(E139+E157+E164+E167+K125+K140+K146)</f>
        <v>8414</v>
      </c>
      <c r="L147" s="54">
        <f>SUM(F139+F157+F164+F167+L125+L140+L146)</f>
        <v>16239</v>
      </c>
    </row>
    <row r="148" spans="1:13" ht="14.25" customHeight="1">
      <c r="A148" s="108"/>
      <c r="B148" s="37" t="s">
        <v>41</v>
      </c>
      <c r="C148" s="13">
        <v>100</v>
      </c>
      <c r="D148" s="13">
        <v>127</v>
      </c>
      <c r="E148" s="13">
        <v>152</v>
      </c>
      <c r="F148" s="31">
        <f t="shared" si="17"/>
        <v>279</v>
      </c>
      <c r="G148" s="53"/>
      <c r="H148" s="109"/>
      <c r="I148" s="13"/>
      <c r="J148" s="13"/>
      <c r="K148" s="13"/>
      <c r="L148" s="52"/>
    </row>
    <row r="149" spans="1:13" ht="14.25" customHeight="1">
      <c r="A149" s="108"/>
      <c r="B149" s="37" t="s">
        <v>40</v>
      </c>
      <c r="C149" s="13">
        <v>64</v>
      </c>
      <c r="D149" s="13">
        <v>84</v>
      </c>
      <c r="E149" s="13">
        <v>97</v>
      </c>
      <c r="F149" s="31">
        <f t="shared" si="17"/>
        <v>181</v>
      </c>
      <c r="G149" s="146" t="s">
        <v>39</v>
      </c>
      <c r="H149" s="147"/>
      <c r="I149" s="150">
        <f>SUM(C30+I39+I67+I147)</f>
        <v>19369</v>
      </c>
      <c r="J149" s="150">
        <f>SUM(D30+J39+J67+J147)</f>
        <v>23010</v>
      </c>
      <c r="K149" s="150">
        <f>SUM(E30+K39+K67+K147)</f>
        <v>24623</v>
      </c>
      <c r="L149" s="152">
        <f>SUM(J149:K149)</f>
        <v>47633</v>
      </c>
    </row>
    <row r="150" spans="1:13" ht="14.25" customHeight="1">
      <c r="A150" s="108"/>
      <c r="B150" s="37" t="s">
        <v>38</v>
      </c>
      <c r="C150" s="13">
        <v>146</v>
      </c>
      <c r="D150" s="13">
        <v>169</v>
      </c>
      <c r="E150" s="13">
        <v>179</v>
      </c>
      <c r="F150" s="31">
        <f t="shared" si="17"/>
        <v>348</v>
      </c>
      <c r="G150" s="148"/>
      <c r="H150" s="149"/>
      <c r="I150" s="151"/>
      <c r="J150" s="151"/>
      <c r="K150" s="151"/>
      <c r="L150" s="153"/>
    </row>
    <row r="151" spans="1:13" ht="14.25" customHeight="1">
      <c r="A151" s="108"/>
      <c r="B151" s="37" t="s">
        <v>37</v>
      </c>
      <c r="C151" s="13">
        <v>31</v>
      </c>
      <c r="D151" s="13">
        <v>35</v>
      </c>
      <c r="E151" s="13">
        <v>39</v>
      </c>
      <c r="F151" s="31">
        <f t="shared" si="17"/>
        <v>74</v>
      </c>
      <c r="G151" s="154" t="s">
        <v>36</v>
      </c>
      <c r="H151" s="155"/>
      <c r="I151" s="156">
        <f>I149-'H30.8月末 '!I149</f>
        <v>-7</v>
      </c>
      <c r="J151" s="156">
        <f>J149-'H30.8月末 '!J149</f>
        <v>-14</v>
      </c>
      <c r="K151" s="156">
        <f>K149-'H30.8月末 '!K149</f>
        <v>-27</v>
      </c>
      <c r="L151" s="158">
        <f>L149-'H30.8月末 '!L149</f>
        <v>-41</v>
      </c>
      <c r="M151" s="106"/>
    </row>
    <row r="152" spans="1:13" ht="14.25" customHeight="1">
      <c r="A152" s="108"/>
      <c r="B152" s="37" t="s">
        <v>35</v>
      </c>
      <c r="C152" s="13">
        <v>23</v>
      </c>
      <c r="D152" s="13">
        <v>25</v>
      </c>
      <c r="E152" s="13">
        <v>27</v>
      </c>
      <c r="F152" s="31">
        <f t="shared" si="17"/>
        <v>52</v>
      </c>
      <c r="G152" s="148"/>
      <c r="H152" s="149"/>
      <c r="I152" s="157"/>
      <c r="J152" s="157"/>
      <c r="K152" s="157"/>
      <c r="L152" s="159"/>
    </row>
    <row r="153" spans="1:13" ht="14.25" customHeight="1">
      <c r="A153" s="108"/>
      <c r="B153" s="37" t="s">
        <v>34</v>
      </c>
      <c r="C153" s="13">
        <v>65</v>
      </c>
      <c r="D153" s="13">
        <v>95</v>
      </c>
      <c r="E153" s="13">
        <v>95</v>
      </c>
      <c r="F153" s="31">
        <f t="shared" si="17"/>
        <v>190</v>
      </c>
      <c r="G153" s="170" t="s">
        <v>33</v>
      </c>
      <c r="H153" s="171"/>
      <c r="I153" s="13"/>
      <c r="J153" s="13">
        <v>48</v>
      </c>
      <c r="K153" s="13">
        <v>51</v>
      </c>
      <c r="L153" s="70">
        <v>50</v>
      </c>
    </row>
    <row r="154" spans="1:13" ht="14.25" customHeight="1">
      <c r="A154" s="108"/>
      <c r="B154" s="37" t="s">
        <v>32</v>
      </c>
      <c r="C154" s="13">
        <v>50</v>
      </c>
      <c r="D154" s="13">
        <v>56</v>
      </c>
      <c r="E154" s="13">
        <v>65</v>
      </c>
      <c r="F154" s="31">
        <f t="shared" si="17"/>
        <v>121</v>
      </c>
      <c r="G154" s="172" t="s">
        <v>31</v>
      </c>
      <c r="H154" s="173"/>
      <c r="I154" s="50"/>
      <c r="J154" s="50">
        <v>45</v>
      </c>
      <c r="K154" s="50">
        <v>37</v>
      </c>
      <c r="L154" s="48">
        <f t="shared" ref="L154:L159" si="18">SUM(J154:K154)</f>
        <v>82</v>
      </c>
    </row>
    <row r="155" spans="1:13" ht="14.25" customHeight="1">
      <c r="A155" s="108"/>
      <c r="B155" s="37" t="s">
        <v>30</v>
      </c>
      <c r="C155" s="13">
        <v>245</v>
      </c>
      <c r="D155" s="13">
        <v>234</v>
      </c>
      <c r="E155" s="13">
        <v>285</v>
      </c>
      <c r="F155" s="31">
        <f t="shared" si="17"/>
        <v>519</v>
      </c>
      <c r="G155" s="172" t="s">
        <v>29</v>
      </c>
      <c r="H155" s="173"/>
      <c r="I155" s="50"/>
      <c r="J155" s="50">
        <v>48</v>
      </c>
      <c r="K155" s="50">
        <v>45</v>
      </c>
      <c r="L155" s="48">
        <f t="shared" si="18"/>
        <v>93</v>
      </c>
    </row>
    <row r="156" spans="1:13" ht="14.25" customHeight="1">
      <c r="A156" s="108"/>
      <c r="B156" s="37" t="s">
        <v>28</v>
      </c>
      <c r="C156" s="13">
        <v>40</v>
      </c>
      <c r="D156" s="13">
        <v>38</v>
      </c>
      <c r="E156" s="13">
        <v>42</v>
      </c>
      <c r="F156" s="31">
        <f t="shared" si="17"/>
        <v>80</v>
      </c>
      <c r="G156" s="172" t="s">
        <v>27</v>
      </c>
      <c r="H156" s="173"/>
      <c r="I156" s="50"/>
      <c r="J156" s="50">
        <v>14</v>
      </c>
      <c r="K156" s="50">
        <v>8</v>
      </c>
      <c r="L156" s="48">
        <f t="shared" si="18"/>
        <v>22</v>
      </c>
    </row>
    <row r="157" spans="1:13" ht="14.25" customHeight="1">
      <c r="A157" s="108"/>
      <c r="B157" s="26" t="s">
        <v>26</v>
      </c>
      <c r="C157" s="25">
        <f>SUM(C140:C156)</f>
        <v>1523</v>
      </c>
      <c r="D157" s="25">
        <f>SUM(D140:D156)</f>
        <v>1774</v>
      </c>
      <c r="E157" s="25">
        <f>SUM(E140:E156)</f>
        <v>1990</v>
      </c>
      <c r="F157" s="24">
        <f>SUM(F140:F156)</f>
        <v>3764</v>
      </c>
      <c r="G157" s="172" t="s">
        <v>25</v>
      </c>
      <c r="H157" s="173"/>
      <c r="I157" s="50"/>
      <c r="J157" s="50">
        <v>25</v>
      </c>
      <c r="K157" s="50">
        <v>26</v>
      </c>
      <c r="L157" s="48">
        <f t="shared" si="18"/>
        <v>51</v>
      </c>
    </row>
    <row r="158" spans="1:13" ht="14.25" customHeight="1">
      <c r="A158" s="108" t="s">
        <v>24</v>
      </c>
      <c r="B158" s="37" t="s">
        <v>23</v>
      </c>
      <c r="C158" s="13">
        <v>123</v>
      </c>
      <c r="D158" s="13">
        <v>165</v>
      </c>
      <c r="E158" s="13">
        <v>165</v>
      </c>
      <c r="F158" s="31">
        <f t="shared" ref="F158:F163" si="19">SUM(D158:E158)</f>
        <v>330</v>
      </c>
      <c r="G158" s="172" t="s">
        <v>22</v>
      </c>
      <c r="H158" s="173"/>
      <c r="I158" s="50"/>
      <c r="J158" s="50"/>
      <c r="K158" s="50"/>
      <c r="L158" s="48">
        <f t="shared" si="18"/>
        <v>0</v>
      </c>
    </row>
    <row r="159" spans="1:13" ht="14.25" customHeight="1">
      <c r="A159" s="108"/>
      <c r="B159" s="37" t="s">
        <v>21</v>
      </c>
      <c r="C159" s="13">
        <v>209</v>
      </c>
      <c r="D159" s="13">
        <v>256</v>
      </c>
      <c r="E159" s="13">
        <v>280</v>
      </c>
      <c r="F159" s="31">
        <f t="shared" si="19"/>
        <v>536</v>
      </c>
      <c r="G159" s="160" t="s">
        <v>20</v>
      </c>
      <c r="H159" s="161"/>
      <c r="I159" s="49"/>
      <c r="J159" s="49"/>
      <c r="K159" s="49">
        <v>1</v>
      </c>
      <c r="L159" s="48">
        <f t="shared" si="18"/>
        <v>1</v>
      </c>
    </row>
    <row r="160" spans="1:13" ht="14.25" customHeight="1">
      <c r="A160" s="108"/>
      <c r="B160" s="37" t="s">
        <v>19</v>
      </c>
      <c r="C160" s="13">
        <v>64</v>
      </c>
      <c r="D160" s="13">
        <v>88</v>
      </c>
      <c r="E160" s="13">
        <v>81</v>
      </c>
      <c r="F160" s="31">
        <f t="shared" si="19"/>
        <v>169</v>
      </c>
      <c r="G160" s="107" t="s">
        <v>18</v>
      </c>
      <c r="H160" s="46"/>
      <c r="I160" s="45"/>
      <c r="J160" s="44"/>
      <c r="K160" s="44"/>
      <c r="L160" s="43"/>
    </row>
    <row r="161" spans="1:12" ht="14.25" customHeight="1">
      <c r="A161" s="108"/>
      <c r="B161" s="37" t="s">
        <v>17</v>
      </c>
      <c r="C161" s="13">
        <v>51</v>
      </c>
      <c r="D161" s="13">
        <v>77</v>
      </c>
      <c r="E161" s="13">
        <v>84</v>
      </c>
      <c r="F161" s="31">
        <f t="shared" si="19"/>
        <v>161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08"/>
      <c r="B162" s="37" t="s">
        <v>15</v>
      </c>
      <c r="C162" s="13">
        <v>208</v>
      </c>
      <c r="D162" s="13">
        <v>284</v>
      </c>
      <c r="E162" s="13">
        <v>291</v>
      </c>
      <c r="F162" s="31">
        <f t="shared" si="19"/>
        <v>575</v>
      </c>
      <c r="G162" s="42" t="s">
        <v>14</v>
      </c>
      <c r="H162" s="41" t="s">
        <v>11</v>
      </c>
      <c r="I162" s="40">
        <f>SUM(L162/L149)</f>
        <v>0.40730166061344025</v>
      </c>
      <c r="J162" s="39">
        <v>8701</v>
      </c>
      <c r="K162" s="39">
        <v>10700</v>
      </c>
      <c r="L162" s="38">
        <f t="shared" ref="L162:L167" si="20">SUM(J162:K162)</f>
        <v>19401</v>
      </c>
    </row>
    <row r="163" spans="1:12" ht="14.25" customHeight="1">
      <c r="A163" s="108"/>
      <c r="B163" s="37" t="s">
        <v>13</v>
      </c>
      <c r="C163" s="13">
        <v>36</v>
      </c>
      <c r="D163" s="13">
        <v>49</v>
      </c>
      <c r="E163" s="13">
        <v>48</v>
      </c>
      <c r="F163" s="31">
        <f t="shared" si="19"/>
        <v>97</v>
      </c>
      <c r="G163" s="165" t="s">
        <v>12</v>
      </c>
      <c r="H163" s="36" t="s">
        <v>11</v>
      </c>
      <c r="I163" s="35">
        <f>SUM(L163/L149)</f>
        <v>0.3379169903218357</v>
      </c>
      <c r="J163" s="34">
        <v>7045</v>
      </c>
      <c r="K163" s="34">
        <v>9051</v>
      </c>
      <c r="L163" s="38">
        <f t="shared" si="20"/>
        <v>16096</v>
      </c>
    </row>
    <row r="164" spans="1:12" ht="14.25" customHeight="1">
      <c r="A164" s="108"/>
      <c r="B164" s="26" t="s">
        <v>10</v>
      </c>
      <c r="C164" s="25">
        <f>SUM(C158:C163)</f>
        <v>691</v>
      </c>
      <c r="D164" s="25">
        <f>SUM(D158:D163)</f>
        <v>919</v>
      </c>
      <c r="E164" s="25">
        <f>SUM(E158:E163)</f>
        <v>949</v>
      </c>
      <c r="F164" s="24">
        <f>SUM(F158:F163)</f>
        <v>1868</v>
      </c>
      <c r="G164" s="166"/>
      <c r="H164" s="30" t="s">
        <v>9</v>
      </c>
      <c r="I164" s="29">
        <f>L164/F30</f>
        <v>0.28747913188647745</v>
      </c>
      <c r="J164" s="28">
        <v>771</v>
      </c>
      <c r="K164" s="28">
        <v>951</v>
      </c>
      <c r="L164" s="27">
        <f t="shared" si="20"/>
        <v>1722</v>
      </c>
    </row>
    <row r="165" spans="1:12" ht="14.25" customHeight="1">
      <c r="A165" s="108" t="s">
        <v>8</v>
      </c>
      <c r="B165" s="109" t="s">
        <v>7</v>
      </c>
      <c r="C165" s="13">
        <v>318</v>
      </c>
      <c r="D165" s="13">
        <v>363</v>
      </c>
      <c r="E165" s="13">
        <v>377</v>
      </c>
      <c r="F165" s="31">
        <f>SUM(D165:E165)</f>
        <v>740</v>
      </c>
      <c r="G165" s="166"/>
      <c r="H165" s="30" t="s">
        <v>6</v>
      </c>
      <c r="I165" s="29">
        <f>L165/L39</f>
        <v>0.37432152373433336</v>
      </c>
      <c r="J165" s="28">
        <v>1654</v>
      </c>
      <c r="K165" s="28">
        <v>2139</v>
      </c>
      <c r="L165" s="27">
        <f t="shared" si="20"/>
        <v>3793</v>
      </c>
    </row>
    <row r="166" spans="1:12" ht="14.25" customHeight="1">
      <c r="A166" s="108"/>
      <c r="B166" s="109" t="s">
        <v>5</v>
      </c>
      <c r="C166" s="13">
        <v>286</v>
      </c>
      <c r="D166" s="13">
        <v>368</v>
      </c>
      <c r="E166" s="13">
        <v>388</v>
      </c>
      <c r="F166" s="31">
        <f>SUM(D166:E166)</f>
        <v>756</v>
      </c>
      <c r="G166" s="166"/>
      <c r="H166" s="30" t="s">
        <v>4</v>
      </c>
      <c r="I166" s="29">
        <f>L166/L67</f>
        <v>0.30273066596817499</v>
      </c>
      <c r="J166" s="28">
        <v>2039</v>
      </c>
      <c r="K166" s="28">
        <v>2584</v>
      </c>
      <c r="L166" s="27">
        <f t="shared" si="20"/>
        <v>4623</v>
      </c>
    </row>
    <row r="167" spans="1:12" ht="14.25" customHeight="1">
      <c r="A167" s="108"/>
      <c r="B167" s="26" t="s">
        <v>3</v>
      </c>
      <c r="C167" s="25">
        <f>SUM(C165:C166)</f>
        <v>604</v>
      </c>
      <c r="D167" s="25">
        <f>SUM(D165:D166)</f>
        <v>731</v>
      </c>
      <c r="E167" s="25">
        <f>SUM(E165:E166)</f>
        <v>765</v>
      </c>
      <c r="F167" s="24">
        <f>SUM(F165:F166)</f>
        <v>1496</v>
      </c>
      <c r="G167" s="167"/>
      <c r="H167" s="23" t="s">
        <v>2</v>
      </c>
      <c r="I167" s="22">
        <f>L167/L147</f>
        <v>0.36689451320894145</v>
      </c>
      <c r="J167" s="21">
        <v>2581</v>
      </c>
      <c r="K167" s="21">
        <v>3377</v>
      </c>
      <c r="L167" s="20">
        <f t="shared" si="20"/>
        <v>5958</v>
      </c>
    </row>
    <row r="168" spans="1:12" ht="14.25" customHeight="1">
      <c r="A168" s="108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08"/>
      <c r="B169" s="13"/>
      <c r="C169" s="13"/>
      <c r="D169" s="13"/>
      <c r="E169" s="13"/>
      <c r="F169" s="12"/>
      <c r="G169" s="168" t="s">
        <v>1</v>
      </c>
      <c r="H169" s="169"/>
      <c r="I169" s="11">
        <v>328</v>
      </c>
      <c r="J169" s="11">
        <v>141</v>
      </c>
      <c r="K169" s="11">
        <v>222</v>
      </c>
      <c r="L169" s="10">
        <f>SUM(J169:K169)</f>
        <v>363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view="pageBreakPreview" topLeftCell="A142" zoomScaleNormal="100" workbookViewId="0">
      <selection activeCell="L159" sqref="L159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1" width="6.75" style="2" customWidth="1"/>
    <col min="12" max="12" width="7.625" style="2" bestFit="1" customWidth="1"/>
    <col min="13" max="13" width="9" style="1" hidden="1" customWidth="1"/>
    <col min="14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284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31</v>
      </c>
      <c r="K4" s="90">
        <v>38</v>
      </c>
      <c r="L4" s="58">
        <f t="shared" ref="L4:L9" si="0">SUM(J4:K4)</f>
        <v>69</v>
      </c>
    </row>
    <row r="5" spans="1:12" ht="14.25" customHeight="1">
      <c r="A5" s="72" t="s">
        <v>263</v>
      </c>
      <c r="B5" s="71" t="s">
        <v>262</v>
      </c>
      <c r="C5" s="89">
        <v>334</v>
      </c>
      <c r="D5" s="89">
        <v>394</v>
      </c>
      <c r="E5" s="89">
        <v>406</v>
      </c>
      <c r="F5" s="31">
        <f t="shared" ref="F5:F21" si="1">SUM(D5:E5)</f>
        <v>800</v>
      </c>
      <c r="G5" s="57"/>
      <c r="H5" s="37" t="s">
        <v>261</v>
      </c>
      <c r="I5" s="13">
        <v>175</v>
      </c>
      <c r="J5" s="13">
        <v>211</v>
      </c>
      <c r="K5" s="13">
        <v>240</v>
      </c>
      <c r="L5" s="58">
        <f t="shared" si="0"/>
        <v>451</v>
      </c>
    </row>
    <row r="6" spans="1:12" ht="14.25" customHeight="1">
      <c r="A6" s="111"/>
      <c r="B6" s="37" t="s">
        <v>260</v>
      </c>
      <c r="C6" s="86">
        <v>211</v>
      </c>
      <c r="D6" s="86">
        <v>214</v>
      </c>
      <c r="E6" s="86">
        <v>203</v>
      </c>
      <c r="F6" s="31">
        <f t="shared" si="1"/>
        <v>417</v>
      </c>
      <c r="G6" s="57"/>
      <c r="H6" s="37" t="s">
        <v>259</v>
      </c>
      <c r="I6" s="13">
        <v>114</v>
      </c>
      <c r="J6" s="13">
        <v>144</v>
      </c>
      <c r="K6" s="13">
        <v>170</v>
      </c>
      <c r="L6" s="58">
        <f t="shared" si="0"/>
        <v>314</v>
      </c>
    </row>
    <row r="7" spans="1:12" ht="14.25" customHeight="1">
      <c r="A7" s="111"/>
      <c r="B7" s="37" t="s">
        <v>258</v>
      </c>
      <c r="C7" s="86">
        <v>121</v>
      </c>
      <c r="D7" s="86">
        <v>134</v>
      </c>
      <c r="E7" s="86">
        <v>151</v>
      </c>
      <c r="F7" s="31">
        <f t="shared" si="1"/>
        <v>285</v>
      </c>
      <c r="G7" s="57"/>
      <c r="H7" s="37" t="s">
        <v>257</v>
      </c>
      <c r="I7" s="13">
        <v>78</v>
      </c>
      <c r="J7" s="13">
        <v>102</v>
      </c>
      <c r="K7" s="13">
        <v>107</v>
      </c>
      <c r="L7" s="58">
        <f t="shared" si="0"/>
        <v>209</v>
      </c>
    </row>
    <row r="8" spans="1:12" ht="14.25" customHeight="1">
      <c r="A8" s="111"/>
      <c r="B8" s="37" t="s">
        <v>256</v>
      </c>
      <c r="C8" s="86">
        <v>164</v>
      </c>
      <c r="D8" s="86">
        <v>175</v>
      </c>
      <c r="E8" s="86">
        <v>205</v>
      </c>
      <c r="F8" s="31">
        <f t="shared" si="1"/>
        <v>380</v>
      </c>
      <c r="G8" s="57"/>
      <c r="H8" s="37" t="s">
        <v>219</v>
      </c>
      <c r="I8" s="13">
        <v>56</v>
      </c>
      <c r="J8" s="13">
        <v>73</v>
      </c>
      <c r="K8" s="13">
        <v>77</v>
      </c>
      <c r="L8" s="58">
        <f t="shared" si="0"/>
        <v>150</v>
      </c>
    </row>
    <row r="9" spans="1:12" ht="14.25" customHeight="1">
      <c r="A9" s="111"/>
      <c r="B9" s="37" t="s">
        <v>255</v>
      </c>
      <c r="C9" s="86">
        <v>54</v>
      </c>
      <c r="D9" s="86">
        <v>62</v>
      </c>
      <c r="E9" s="86">
        <v>72</v>
      </c>
      <c r="F9" s="31">
        <f t="shared" si="1"/>
        <v>134</v>
      </c>
      <c r="G9" s="57"/>
      <c r="H9" s="37" t="s">
        <v>254</v>
      </c>
      <c r="I9" s="13">
        <v>73</v>
      </c>
      <c r="J9" s="13">
        <v>87</v>
      </c>
      <c r="K9" s="13">
        <v>93</v>
      </c>
      <c r="L9" s="58">
        <f t="shared" si="0"/>
        <v>180</v>
      </c>
    </row>
    <row r="10" spans="1:12" ht="14.25" customHeight="1">
      <c r="A10" s="111"/>
      <c r="B10" s="37" t="s">
        <v>253</v>
      </c>
      <c r="C10" s="86">
        <v>319</v>
      </c>
      <c r="D10" s="86">
        <v>378</v>
      </c>
      <c r="E10" s="86">
        <v>419</v>
      </c>
      <c r="F10" s="31">
        <f t="shared" si="1"/>
        <v>797</v>
      </c>
      <c r="G10" s="83"/>
      <c r="H10" s="26" t="s">
        <v>252</v>
      </c>
      <c r="I10" s="25">
        <f>SUM(I4:I9)</f>
        <v>524</v>
      </c>
      <c r="J10" s="25">
        <f>SUM(J4:J9)</f>
        <v>648</v>
      </c>
      <c r="K10" s="25">
        <f>SUM(K4:K9)</f>
        <v>725</v>
      </c>
      <c r="L10" s="60">
        <f>SUM(L4:L9)</f>
        <v>1373</v>
      </c>
    </row>
    <row r="11" spans="1:12" ht="14.25" customHeight="1">
      <c r="A11" s="111"/>
      <c r="B11" s="37" t="s">
        <v>251</v>
      </c>
      <c r="C11" s="86">
        <v>66</v>
      </c>
      <c r="D11" s="86">
        <v>83</v>
      </c>
      <c r="E11" s="86">
        <v>92</v>
      </c>
      <c r="F11" s="31">
        <f t="shared" si="1"/>
        <v>175</v>
      </c>
      <c r="G11" s="57" t="s">
        <v>250</v>
      </c>
      <c r="H11" s="37" t="s">
        <v>249</v>
      </c>
      <c r="I11" s="13">
        <v>52</v>
      </c>
      <c r="J11" s="13">
        <v>63</v>
      </c>
      <c r="K11" s="13">
        <v>74</v>
      </c>
      <c r="L11" s="58">
        <f t="shared" ref="L11:L22" si="2">SUM(J11:K11)</f>
        <v>137</v>
      </c>
    </row>
    <row r="12" spans="1:12" ht="14.25" customHeight="1">
      <c r="A12" s="111"/>
      <c r="B12" s="37" t="s">
        <v>248</v>
      </c>
      <c r="C12" s="86">
        <v>112</v>
      </c>
      <c r="D12" s="86">
        <v>157</v>
      </c>
      <c r="E12" s="86">
        <v>174</v>
      </c>
      <c r="F12" s="31">
        <f t="shared" si="1"/>
        <v>331</v>
      </c>
      <c r="G12" s="57"/>
      <c r="H12" s="37" t="s">
        <v>204</v>
      </c>
      <c r="I12" s="13">
        <v>31</v>
      </c>
      <c r="J12" s="13">
        <v>29</v>
      </c>
      <c r="K12" s="13">
        <v>34</v>
      </c>
      <c r="L12" s="58">
        <f t="shared" si="2"/>
        <v>63</v>
      </c>
    </row>
    <row r="13" spans="1:12" ht="14.25" customHeight="1">
      <c r="A13" s="111"/>
      <c r="B13" s="37" t="s">
        <v>247</v>
      </c>
      <c r="C13" s="86">
        <v>148</v>
      </c>
      <c r="D13" s="86">
        <v>218</v>
      </c>
      <c r="E13" s="86">
        <v>222</v>
      </c>
      <c r="F13" s="31">
        <f t="shared" si="1"/>
        <v>440</v>
      </c>
      <c r="G13" s="57"/>
      <c r="H13" s="37" t="s">
        <v>246</v>
      </c>
      <c r="I13" s="13">
        <v>39</v>
      </c>
      <c r="J13" s="13">
        <v>41</v>
      </c>
      <c r="K13" s="13">
        <v>49</v>
      </c>
      <c r="L13" s="58">
        <f t="shared" si="2"/>
        <v>90</v>
      </c>
    </row>
    <row r="14" spans="1:12" ht="14.25" customHeight="1">
      <c r="A14" s="111"/>
      <c r="B14" s="37" t="s">
        <v>245</v>
      </c>
      <c r="C14" s="86">
        <v>42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101</v>
      </c>
      <c r="J14" s="13">
        <v>119</v>
      </c>
      <c r="K14" s="13">
        <v>114</v>
      </c>
      <c r="L14" s="58">
        <f t="shared" si="2"/>
        <v>233</v>
      </c>
    </row>
    <row r="15" spans="1:12" ht="14.25" customHeight="1">
      <c r="A15" s="111"/>
      <c r="B15" s="37" t="s">
        <v>243</v>
      </c>
      <c r="C15" s="86">
        <v>26</v>
      </c>
      <c r="D15" s="86">
        <v>33</v>
      </c>
      <c r="E15" s="86">
        <v>37</v>
      </c>
      <c r="F15" s="31">
        <f t="shared" si="1"/>
        <v>70</v>
      </c>
      <c r="G15" s="57"/>
      <c r="H15" s="37" t="s">
        <v>242</v>
      </c>
      <c r="I15" s="13">
        <v>33</v>
      </c>
      <c r="J15" s="13">
        <v>37</v>
      </c>
      <c r="K15" s="13">
        <v>47</v>
      </c>
      <c r="L15" s="58">
        <f t="shared" si="2"/>
        <v>84</v>
      </c>
    </row>
    <row r="16" spans="1:12" ht="14.25" customHeight="1">
      <c r="A16" s="111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66</v>
      </c>
      <c r="J16" s="13">
        <v>57</v>
      </c>
      <c r="K16" s="13">
        <v>77</v>
      </c>
      <c r="L16" s="58">
        <f t="shared" si="2"/>
        <v>134</v>
      </c>
    </row>
    <row r="17" spans="1:12" ht="14.25" customHeight="1">
      <c r="A17" s="111"/>
      <c r="B17" s="112" t="s">
        <v>239</v>
      </c>
      <c r="C17" s="86">
        <v>46</v>
      </c>
      <c r="D17" s="86">
        <v>62</v>
      </c>
      <c r="E17" s="86">
        <v>66</v>
      </c>
      <c r="F17" s="31">
        <f t="shared" si="1"/>
        <v>128</v>
      </c>
      <c r="G17" s="57"/>
      <c r="H17" s="37" t="s">
        <v>238</v>
      </c>
      <c r="I17" s="13">
        <v>82</v>
      </c>
      <c r="J17" s="13">
        <v>94</v>
      </c>
      <c r="K17" s="13">
        <v>84</v>
      </c>
      <c r="L17" s="58">
        <f t="shared" si="2"/>
        <v>178</v>
      </c>
    </row>
    <row r="18" spans="1:12" ht="14.25" customHeight="1">
      <c r="A18" s="111"/>
      <c r="B18" s="37" t="s">
        <v>237</v>
      </c>
      <c r="C18" s="86">
        <v>83</v>
      </c>
      <c r="D18" s="86">
        <v>114</v>
      </c>
      <c r="E18" s="86">
        <v>127</v>
      </c>
      <c r="F18" s="31">
        <f t="shared" si="1"/>
        <v>241</v>
      </c>
      <c r="G18" s="57"/>
      <c r="H18" s="37" t="s">
        <v>236</v>
      </c>
      <c r="I18" s="13">
        <v>60</v>
      </c>
      <c r="J18" s="13">
        <v>66</v>
      </c>
      <c r="K18" s="13">
        <v>83</v>
      </c>
      <c r="L18" s="58">
        <f t="shared" si="2"/>
        <v>149</v>
      </c>
    </row>
    <row r="19" spans="1:12" ht="14.25" customHeight="1">
      <c r="A19" s="111"/>
      <c r="B19" s="37" t="s">
        <v>235</v>
      </c>
      <c r="C19" s="86">
        <v>21</v>
      </c>
      <c r="D19" s="86">
        <v>21</v>
      </c>
      <c r="E19" s="86">
        <v>26</v>
      </c>
      <c r="F19" s="31">
        <f t="shared" si="1"/>
        <v>47</v>
      </c>
      <c r="G19" s="57"/>
      <c r="H19" s="37" t="s">
        <v>234</v>
      </c>
      <c r="I19" s="13">
        <v>24</v>
      </c>
      <c r="J19" s="13">
        <v>34</v>
      </c>
      <c r="K19" s="13">
        <v>28</v>
      </c>
      <c r="L19" s="58">
        <f t="shared" si="2"/>
        <v>62</v>
      </c>
    </row>
    <row r="20" spans="1:12" ht="14.25" customHeight="1">
      <c r="A20" s="111"/>
      <c r="B20" s="112" t="s">
        <v>233</v>
      </c>
      <c r="C20" s="86">
        <v>13</v>
      </c>
      <c r="D20" s="86">
        <v>11</v>
      </c>
      <c r="E20" s="86">
        <v>14</v>
      </c>
      <c r="F20" s="31">
        <f t="shared" si="1"/>
        <v>25</v>
      </c>
      <c r="G20" s="57"/>
      <c r="H20" s="37" t="s">
        <v>232</v>
      </c>
      <c r="I20" s="13">
        <v>61</v>
      </c>
      <c r="J20" s="13">
        <v>57</v>
      </c>
      <c r="K20" s="13">
        <v>62</v>
      </c>
      <c r="L20" s="58">
        <f t="shared" si="2"/>
        <v>119</v>
      </c>
    </row>
    <row r="21" spans="1:12" ht="14.25" customHeight="1">
      <c r="A21" s="111"/>
      <c r="B21" s="112" t="s">
        <v>231</v>
      </c>
      <c r="C21" s="86">
        <v>22</v>
      </c>
      <c r="D21" s="86">
        <v>30</v>
      </c>
      <c r="E21" s="86">
        <v>29</v>
      </c>
      <c r="F21" s="31">
        <f t="shared" si="1"/>
        <v>59</v>
      </c>
      <c r="G21" s="57"/>
      <c r="H21" s="37" t="s">
        <v>190</v>
      </c>
      <c r="I21" s="13">
        <v>34</v>
      </c>
      <c r="J21" s="13">
        <v>38</v>
      </c>
      <c r="K21" s="13">
        <v>44</v>
      </c>
      <c r="L21" s="58">
        <f t="shared" si="2"/>
        <v>82</v>
      </c>
    </row>
    <row r="22" spans="1:12" ht="14.25" customHeight="1">
      <c r="A22" s="79"/>
      <c r="B22" s="26" t="s">
        <v>230</v>
      </c>
      <c r="C22" s="25">
        <f>SUM(C5:C21)</f>
        <v>1782</v>
      </c>
      <c r="D22" s="25">
        <f>SUM(D5:D21)</f>
        <v>2141</v>
      </c>
      <c r="E22" s="25">
        <f>SUM(E5:E21)</f>
        <v>2296</v>
      </c>
      <c r="F22" s="25">
        <f>SUM(F5:F21)</f>
        <v>4437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11" t="s">
        <v>228</v>
      </c>
      <c r="B23" s="37" t="s">
        <v>227</v>
      </c>
      <c r="C23" s="13">
        <v>138</v>
      </c>
      <c r="D23" s="13">
        <v>154</v>
      </c>
      <c r="E23" s="13">
        <v>190</v>
      </c>
      <c r="F23" s="31">
        <f t="shared" ref="F23:F28" si="3">SUM(D23:E23)</f>
        <v>344</v>
      </c>
      <c r="G23" s="83"/>
      <c r="H23" s="26" t="s">
        <v>226</v>
      </c>
      <c r="I23" s="25">
        <f>SUM(I11:I22)</f>
        <v>588</v>
      </c>
      <c r="J23" s="25">
        <f>SUM(J11:J22)</f>
        <v>637</v>
      </c>
      <c r="K23" s="25">
        <f>SUM(K11:K22)</f>
        <v>702</v>
      </c>
      <c r="L23" s="60">
        <f>SUM(L11:L22)</f>
        <v>1339</v>
      </c>
    </row>
    <row r="24" spans="1:12" ht="14.25" customHeight="1">
      <c r="A24" s="111"/>
      <c r="B24" s="37" t="s">
        <v>225</v>
      </c>
      <c r="C24" s="13">
        <v>70</v>
      </c>
      <c r="D24" s="13">
        <v>91</v>
      </c>
      <c r="E24" s="13">
        <v>83</v>
      </c>
      <c r="F24" s="31">
        <f t="shared" si="3"/>
        <v>174</v>
      </c>
      <c r="G24" s="57" t="s">
        <v>224</v>
      </c>
      <c r="H24" s="37" t="s">
        <v>223</v>
      </c>
      <c r="I24" s="13">
        <v>29</v>
      </c>
      <c r="J24" s="13">
        <v>35</v>
      </c>
      <c r="K24" s="13">
        <v>42</v>
      </c>
      <c r="L24" s="58">
        <f t="shared" ref="L24:L29" si="4">SUM(J24:K24)</f>
        <v>77</v>
      </c>
    </row>
    <row r="25" spans="1:12" ht="14.25" customHeight="1">
      <c r="A25" s="111"/>
      <c r="B25" s="37" t="s">
        <v>222</v>
      </c>
      <c r="C25" s="13">
        <v>195</v>
      </c>
      <c r="D25" s="13">
        <v>232</v>
      </c>
      <c r="E25" s="13">
        <v>283</v>
      </c>
      <c r="F25" s="31">
        <f t="shared" si="3"/>
        <v>515</v>
      </c>
      <c r="G25" s="57"/>
      <c r="H25" s="37" t="s">
        <v>221</v>
      </c>
      <c r="I25" s="13">
        <v>18</v>
      </c>
      <c r="J25" s="13">
        <v>23</v>
      </c>
      <c r="K25" s="13">
        <v>24</v>
      </c>
      <c r="L25" s="58">
        <f t="shared" si="4"/>
        <v>47</v>
      </c>
    </row>
    <row r="26" spans="1:12" ht="14.25" customHeight="1">
      <c r="A26" s="111"/>
      <c r="B26" s="37" t="s">
        <v>220</v>
      </c>
      <c r="C26" s="13">
        <v>83</v>
      </c>
      <c r="D26" s="13">
        <v>94</v>
      </c>
      <c r="E26" s="13">
        <v>111</v>
      </c>
      <c r="F26" s="31">
        <f t="shared" si="3"/>
        <v>205</v>
      </c>
      <c r="G26" s="57"/>
      <c r="H26" s="37" t="s">
        <v>219</v>
      </c>
      <c r="I26" s="13">
        <v>41</v>
      </c>
      <c r="J26" s="13">
        <v>50</v>
      </c>
      <c r="K26" s="13">
        <v>48</v>
      </c>
      <c r="L26" s="58">
        <f t="shared" si="4"/>
        <v>98</v>
      </c>
    </row>
    <row r="27" spans="1:12" ht="14.25" customHeight="1">
      <c r="A27" s="111"/>
      <c r="B27" s="37" t="s">
        <v>218</v>
      </c>
      <c r="C27" s="13">
        <v>60</v>
      </c>
      <c r="D27" s="13">
        <v>76</v>
      </c>
      <c r="E27" s="13">
        <v>71</v>
      </c>
      <c r="F27" s="31">
        <f t="shared" si="3"/>
        <v>147</v>
      </c>
      <c r="G27" s="57"/>
      <c r="H27" s="37" t="s">
        <v>217</v>
      </c>
      <c r="I27" s="13">
        <v>43</v>
      </c>
      <c r="J27" s="13">
        <v>41</v>
      </c>
      <c r="K27" s="13">
        <v>48</v>
      </c>
      <c r="L27" s="58">
        <f t="shared" si="4"/>
        <v>89</v>
      </c>
    </row>
    <row r="28" spans="1:12" ht="14.25" customHeight="1">
      <c r="A28" s="111"/>
      <c r="B28" s="37" t="s">
        <v>216</v>
      </c>
      <c r="C28" s="13">
        <v>62</v>
      </c>
      <c r="D28" s="13">
        <v>71</v>
      </c>
      <c r="E28" s="13">
        <v>114</v>
      </c>
      <c r="F28" s="31">
        <f t="shared" si="3"/>
        <v>185</v>
      </c>
      <c r="G28" s="57"/>
      <c r="H28" s="37" t="s">
        <v>215</v>
      </c>
      <c r="I28" s="13">
        <v>8</v>
      </c>
      <c r="J28" s="13">
        <v>14</v>
      </c>
      <c r="K28" s="13">
        <v>16</v>
      </c>
      <c r="L28" s="58">
        <f t="shared" si="4"/>
        <v>30</v>
      </c>
    </row>
    <row r="29" spans="1:12" ht="14.25" customHeight="1">
      <c r="A29" s="79"/>
      <c r="B29" s="26" t="s">
        <v>111</v>
      </c>
      <c r="C29" s="25">
        <f>SUM(C23:C28)</f>
        <v>608</v>
      </c>
      <c r="D29" s="25">
        <f>SUM(D23:D28)</f>
        <v>718</v>
      </c>
      <c r="E29" s="25">
        <f>SUM(E23:E28)</f>
        <v>852</v>
      </c>
      <c r="F29" s="25">
        <f>SUM(F23:F28)</f>
        <v>1570</v>
      </c>
      <c r="G29" s="57"/>
      <c r="H29" s="37" t="s">
        <v>214</v>
      </c>
      <c r="I29" s="13">
        <v>34</v>
      </c>
      <c r="J29" s="13">
        <v>38</v>
      </c>
      <c r="K29" s="13">
        <v>45</v>
      </c>
      <c r="L29" s="58">
        <f t="shared" si="4"/>
        <v>83</v>
      </c>
    </row>
    <row r="30" spans="1:12" ht="14.25" customHeight="1">
      <c r="A30" s="139" t="s">
        <v>213</v>
      </c>
      <c r="B30" s="140"/>
      <c r="C30" s="55">
        <f>SUM(C22+C29)</f>
        <v>2390</v>
      </c>
      <c r="D30" s="55">
        <f>SUM(D22+D29)</f>
        <v>2859</v>
      </c>
      <c r="E30" s="55">
        <f>SUM(E22+E29)</f>
        <v>3148</v>
      </c>
      <c r="F30" s="55">
        <f>SUM(F22+F29)</f>
        <v>6007</v>
      </c>
      <c r="G30" s="57"/>
      <c r="H30" s="26" t="s">
        <v>212</v>
      </c>
      <c r="I30" s="25">
        <f>SUM(I24:I29)</f>
        <v>173</v>
      </c>
      <c r="J30" s="25">
        <f>SUM(J24:J29)</f>
        <v>201</v>
      </c>
      <c r="K30" s="25">
        <f>SUM(K24:K29)</f>
        <v>223</v>
      </c>
      <c r="L30" s="56">
        <f>SUM(L24:L29)</f>
        <v>424</v>
      </c>
    </row>
    <row r="31" spans="1:12" ht="14.25" customHeight="1">
      <c r="A31" s="111"/>
      <c r="B31" s="112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50</v>
      </c>
      <c r="K31" s="13">
        <v>49</v>
      </c>
      <c r="L31" s="58">
        <f t="shared" ref="L31:L37" si="5">SUM(J31:K31)</f>
        <v>99</v>
      </c>
    </row>
    <row r="32" spans="1:12" ht="14.25" customHeight="1">
      <c r="A32" s="141" t="s">
        <v>210</v>
      </c>
      <c r="B32" s="142"/>
      <c r="C32" s="74"/>
      <c r="D32" s="112"/>
      <c r="E32" s="112"/>
      <c r="F32" s="87"/>
      <c r="G32" s="57"/>
      <c r="H32" s="37" t="s">
        <v>209</v>
      </c>
      <c r="I32" s="13">
        <v>29</v>
      </c>
      <c r="J32" s="13">
        <v>50</v>
      </c>
      <c r="K32" s="13">
        <v>53</v>
      </c>
      <c r="L32" s="58">
        <f t="shared" si="5"/>
        <v>103</v>
      </c>
    </row>
    <row r="33" spans="1:12" ht="14.25" customHeight="1">
      <c r="A33" s="111" t="s">
        <v>208</v>
      </c>
      <c r="B33" s="37" t="s">
        <v>207</v>
      </c>
      <c r="C33" s="86">
        <v>386</v>
      </c>
      <c r="D33" s="13">
        <v>466</v>
      </c>
      <c r="E33" s="13">
        <v>494</v>
      </c>
      <c r="F33" s="31">
        <f t="shared" ref="F33:F45" si="6">SUM(D33:E33)</f>
        <v>960</v>
      </c>
      <c r="G33" s="57"/>
      <c r="H33" s="37" t="s">
        <v>206</v>
      </c>
      <c r="I33" s="13">
        <v>70</v>
      </c>
      <c r="J33" s="13">
        <v>72</v>
      </c>
      <c r="K33" s="13">
        <v>75</v>
      </c>
      <c r="L33" s="58">
        <f t="shared" si="5"/>
        <v>147</v>
      </c>
    </row>
    <row r="34" spans="1:12" ht="14.25" customHeight="1">
      <c r="A34" s="111"/>
      <c r="B34" s="37" t="s">
        <v>205</v>
      </c>
      <c r="C34" s="13">
        <v>146</v>
      </c>
      <c r="D34" s="13">
        <v>188</v>
      </c>
      <c r="E34" s="13">
        <v>195</v>
      </c>
      <c r="F34" s="31">
        <f t="shared" si="6"/>
        <v>383</v>
      </c>
      <c r="G34" s="57"/>
      <c r="H34" s="37" t="s">
        <v>204</v>
      </c>
      <c r="I34" s="13">
        <v>54</v>
      </c>
      <c r="J34" s="13">
        <v>71</v>
      </c>
      <c r="K34" s="13">
        <v>78</v>
      </c>
      <c r="L34" s="58">
        <f t="shared" si="5"/>
        <v>149</v>
      </c>
    </row>
    <row r="35" spans="1:12" ht="14.25" customHeight="1">
      <c r="A35" s="111"/>
      <c r="B35" s="37" t="s">
        <v>203</v>
      </c>
      <c r="C35" s="13">
        <v>75</v>
      </c>
      <c r="D35" s="13">
        <v>90</v>
      </c>
      <c r="E35" s="13">
        <v>100</v>
      </c>
      <c r="F35" s="31">
        <f t="shared" si="6"/>
        <v>190</v>
      </c>
      <c r="G35" s="57"/>
      <c r="H35" s="37" t="s">
        <v>202</v>
      </c>
      <c r="I35" s="13">
        <v>84</v>
      </c>
      <c r="J35" s="13">
        <v>95</v>
      </c>
      <c r="K35" s="13">
        <v>97</v>
      </c>
      <c r="L35" s="58">
        <f t="shared" si="5"/>
        <v>192</v>
      </c>
    </row>
    <row r="36" spans="1:12" ht="14.25" customHeight="1">
      <c r="A36" s="111"/>
      <c r="B36" s="37" t="s">
        <v>201</v>
      </c>
      <c r="C36" s="13">
        <v>228</v>
      </c>
      <c r="D36" s="13">
        <v>224</v>
      </c>
      <c r="E36" s="13">
        <v>282</v>
      </c>
      <c r="F36" s="31">
        <f t="shared" si="6"/>
        <v>506</v>
      </c>
      <c r="G36" s="84"/>
      <c r="H36" s="85" t="s">
        <v>200</v>
      </c>
      <c r="I36" s="13">
        <v>53</v>
      </c>
      <c r="J36" s="13">
        <v>64</v>
      </c>
      <c r="K36" s="13">
        <v>71</v>
      </c>
      <c r="L36" s="58">
        <f t="shared" si="5"/>
        <v>135</v>
      </c>
    </row>
    <row r="37" spans="1:12" ht="14.25" customHeight="1">
      <c r="A37" s="111"/>
      <c r="B37" s="37" t="s">
        <v>199</v>
      </c>
      <c r="C37" s="13">
        <v>14</v>
      </c>
      <c r="D37" s="13">
        <v>20</v>
      </c>
      <c r="E37" s="13">
        <v>24</v>
      </c>
      <c r="F37" s="31">
        <f t="shared" si="6"/>
        <v>44</v>
      </c>
      <c r="G37" s="84"/>
      <c r="H37" s="37" t="s">
        <v>198</v>
      </c>
      <c r="I37" s="13">
        <v>118</v>
      </c>
      <c r="J37" s="13">
        <v>147</v>
      </c>
      <c r="K37" s="13">
        <v>130</v>
      </c>
      <c r="L37" s="58">
        <f t="shared" si="5"/>
        <v>277</v>
      </c>
    </row>
    <row r="38" spans="1:12" ht="14.25" customHeight="1">
      <c r="A38" s="111"/>
      <c r="B38" s="37" t="s">
        <v>197</v>
      </c>
      <c r="C38" s="13">
        <v>77</v>
      </c>
      <c r="D38" s="13">
        <v>108</v>
      </c>
      <c r="E38" s="13">
        <v>114</v>
      </c>
      <c r="F38" s="31">
        <f t="shared" si="6"/>
        <v>222</v>
      </c>
      <c r="G38" s="83"/>
      <c r="H38" s="26" t="s">
        <v>163</v>
      </c>
      <c r="I38" s="25">
        <f>SUM(I31:I37)</f>
        <v>449</v>
      </c>
      <c r="J38" s="25">
        <f>SUM(J31:J37)</f>
        <v>549</v>
      </c>
      <c r="K38" s="25">
        <f>SUM(K31:K37)</f>
        <v>553</v>
      </c>
      <c r="L38" s="60">
        <f>SUM(L31:L37)</f>
        <v>1102</v>
      </c>
    </row>
    <row r="39" spans="1:12" ht="14.25" customHeight="1">
      <c r="A39" s="111"/>
      <c r="B39" s="37" t="s">
        <v>196</v>
      </c>
      <c r="C39" s="13">
        <v>54</v>
      </c>
      <c r="D39" s="13">
        <v>63</v>
      </c>
      <c r="E39" s="13">
        <v>64</v>
      </c>
      <c r="F39" s="31">
        <f t="shared" si="6"/>
        <v>127</v>
      </c>
      <c r="G39" s="129" t="s">
        <v>195</v>
      </c>
      <c r="H39" s="130"/>
      <c r="I39" s="55">
        <f>SUM(C46+C54+I10+I23+I30+I38)</f>
        <v>4124</v>
      </c>
      <c r="J39" s="55">
        <f>SUM(D46+D54+J10+J23+J30+J38)</f>
        <v>4858</v>
      </c>
      <c r="K39" s="55">
        <f>SUM(E46+E54+K10+K23+K30+K38)</f>
        <v>5271</v>
      </c>
      <c r="L39" s="54">
        <f>SUM(F46+F54+L10+L23+L30+L38)</f>
        <v>10129</v>
      </c>
    </row>
    <row r="40" spans="1:12" ht="14.25" customHeight="1">
      <c r="A40" s="111"/>
      <c r="B40" s="37" t="s">
        <v>194</v>
      </c>
      <c r="C40" s="13">
        <v>134</v>
      </c>
      <c r="D40" s="13">
        <v>159</v>
      </c>
      <c r="E40" s="13">
        <v>172</v>
      </c>
      <c r="F40" s="31">
        <f t="shared" si="6"/>
        <v>331</v>
      </c>
      <c r="G40" s="82"/>
      <c r="H40" s="112"/>
      <c r="I40" s="13"/>
      <c r="J40" s="13"/>
      <c r="K40" s="13"/>
      <c r="L40" s="52"/>
    </row>
    <row r="41" spans="1:12" ht="14.25" customHeight="1">
      <c r="A41" s="111"/>
      <c r="B41" s="37" t="s">
        <v>193</v>
      </c>
      <c r="C41" s="13">
        <v>68</v>
      </c>
      <c r="D41" s="13">
        <v>84</v>
      </c>
      <c r="E41" s="13">
        <v>86</v>
      </c>
      <c r="F41" s="31">
        <f t="shared" si="6"/>
        <v>170</v>
      </c>
      <c r="G41" s="57"/>
      <c r="H41" s="13"/>
      <c r="I41" s="13"/>
      <c r="J41" s="13"/>
      <c r="K41" s="81"/>
      <c r="L41" s="80"/>
    </row>
    <row r="42" spans="1:12" ht="14.25" customHeight="1">
      <c r="A42" s="111"/>
      <c r="B42" s="37" t="s">
        <v>192</v>
      </c>
      <c r="C42" s="13">
        <v>110</v>
      </c>
      <c r="D42" s="13">
        <v>131</v>
      </c>
      <c r="E42" s="13">
        <v>157</v>
      </c>
      <c r="F42" s="31">
        <f t="shared" si="6"/>
        <v>288</v>
      </c>
      <c r="G42" s="57"/>
      <c r="H42" s="13"/>
      <c r="I42" s="13"/>
      <c r="J42" s="13"/>
      <c r="K42" s="81"/>
      <c r="L42" s="80"/>
    </row>
    <row r="43" spans="1:12" ht="14.25" customHeight="1">
      <c r="A43" s="111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>
      <c r="A44" s="111"/>
      <c r="B44" s="37" t="s">
        <v>190</v>
      </c>
      <c r="C44" s="13">
        <v>173</v>
      </c>
      <c r="D44" s="13">
        <v>201</v>
      </c>
      <c r="E44" s="13">
        <v>232</v>
      </c>
      <c r="F44" s="31">
        <f t="shared" si="6"/>
        <v>433</v>
      </c>
      <c r="G44" s="57"/>
      <c r="H44" s="13"/>
      <c r="I44" s="13"/>
      <c r="J44" s="13"/>
      <c r="K44" s="81"/>
      <c r="L44" s="80"/>
    </row>
    <row r="45" spans="1:12" ht="14.25" customHeight="1">
      <c r="A45" s="111"/>
      <c r="B45" s="37" t="s">
        <v>189</v>
      </c>
      <c r="C45" s="13">
        <v>161</v>
      </c>
      <c r="D45" s="13">
        <v>183</v>
      </c>
      <c r="E45" s="13">
        <v>210</v>
      </c>
      <c r="F45" s="31">
        <f t="shared" si="6"/>
        <v>393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1636</v>
      </c>
      <c r="D46" s="25">
        <f>SUM(D33:D45)</f>
        <v>1930</v>
      </c>
      <c r="E46" s="25">
        <f>SUM(E33:E45)</f>
        <v>2148</v>
      </c>
      <c r="F46" s="25">
        <f>SUM(F33:F45)</f>
        <v>4078</v>
      </c>
      <c r="G46" s="57"/>
      <c r="H46" s="13"/>
      <c r="I46" s="13"/>
      <c r="J46" s="13"/>
      <c r="K46" s="81"/>
      <c r="L46" s="80"/>
    </row>
    <row r="47" spans="1:12" ht="14.25" customHeight="1">
      <c r="A47" s="111" t="s">
        <v>187</v>
      </c>
      <c r="B47" s="37" t="s">
        <v>186</v>
      </c>
      <c r="C47" s="13">
        <v>95</v>
      </c>
      <c r="D47" s="13">
        <v>115</v>
      </c>
      <c r="E47" s="13">
        <v>117</v>
      </c>
      <c r="F47" s="31">
        <f t="shared" ref="F47:F53" si="7">SUM(D47:E47)</f>
        <v>232</v>
      </c>
      <c r="G47" s="57"/>
      <c r="H47" s="13"/>
      <c r="I47" s="13"/>
      <c r="J47" s="13"/>
      <c r="K47" s="81"/>
      <c r="L47" s="80"/>
    </row>
    <row r="48" spans="1:12" ht="14.25" customHeight="1">
      <c r="A48" s="111"/>
      <c r="B48" s="37" t="s">
        <v>185</v>
      </c>
      <c r="C48" s="13">
        <v>47</v>
      </c>
      <c r="D48" s="13">
        <v>41</v>
      </c>
      <c r="E48" s="13">
        <v>46</v>
      </c>
      <c r="F48" s="31">
        <f t="shared" si="7"/>
        <v>87</v>
      </c>
      <c r="G48" s="57"/>
      <c r="H48" s="13"/>
      <c r="I48" s="13"/>
      <c r="J48" s="13"/>
      <c r="K48" s="81"/>
      <c r="L48" s="80"/>
    </row>
    <row r="49" spans="1:12" ht="14.25" customHeight="1">
      <c r="A49" s="111"/>
      <c r="B49" s="37" t="s">
        <v>184</v>
      </c>
      <c r="C49" s="13">
        <v>106</v>
      </c>
      <c r="D49" s="13">
        <v>112</v>
      </c>
      <c r="E49" s="13">
        <v>123</v>
      </c>
      <c r="F49" s="31">
        <f t="shared" si="7"/>
        <v>235</v>
      </c>
      <c r="G49" s="57"/>
      <c r="H49" s="13"/>
      <c r="I49" s="13"/>
      <c r="J49" s="13"/>
      <c r="K49" s="81"/>
      <c r="L49" s="80"/>
    </row>
    <row r="50" spans="1:12" ht="14.25" customHeight="1">
      <c r="A50" s="111"/>
      <c r="B50" s="37" t="s">
        <v>183</v>
      </c>
      <c r="C50" s="13">
        <v>288</v>
      </c>
      <c r="D50" s="13">
        <v>332</v>
      </c>
      <c r="E50" s="13">
        <v>348</v>
      </c>
      <c r="F50" s="31">
        <f t="shared" si="7"/>
        <v>680</v>
      </c>
      <c r="G50" s="57"/>
      <c r="H50" s="13"/>
      <c r="I50" s="13"/>
      <c r="J50" s="13"/>
      <c r="K50" s="81"/>
      <c r="L50" s="80"/>
    </row>
    <row r="51" spans="1:12" ht="14.25" customHeight="1">
      <c r="A51" s="111"/>
      <c r="B51" s="37" t="s">
        <v>182</v>
      </c>
      <c r="C51" s="13">
        <v>131</v>
      </c>
      <c r="D51" s="13">
        <v>175</v>
      </c>
      <c r="E51" s="13">
        <v>177</v>
      </c>
      <c r="F51" s="31">
        <f t="shared" si="7"/>
        <v>352</v>
      </c>
      <c r="G51" s="57"/>
      <c r="H51" s="13"/>
      <c r="I51" s="13"/>
      <c r="J51" s="13"/>
      <c r="K51" s="81"/>
      <c r="L51" s="80"/>
    </row>
    <row r="52" spans="1:12" ht="14.25" customHeight="1">
      <c r="A52" s="111"/>
      <c r="B52" s="37" t="s">
        <v>181</v>
      </c>
      <c r="C52" s="13">
        <v>69</v>
      </c>
      <c r="D52" s="13">
        <v>88</v>
      </c>
      <c r="E52" s="13">
        <v>84</v>
      </c>
      <c r="F52" s="31">
        <f t="shared" si="7"/>
        <v>172</v>
      </c>
      <c r="G52" s="57"/>
      <c r="H52" s="13"/>
      <c r="I52" s="13"/>
      <c r="J52" s="13"/>
      <c r="K52" s="81"/>
      <c r="L52" s="80"/>
    </row>
    <row r="53" spans="1:12" ht="14.25" customHeight="1">
      <c r="A53" s="111"/>
      <c r="B53" s="37" t="s">
        <v>180</v>
      </c>
      <c r="C53" s="13">
        <v>18</v>
      </c>
      <c r="D53" s="13">
        <v>30</v>
      </c>
      <c r="E53" s="13">
        <v>25</v>
      </c>
      <c r="F53" s="31">
        <f t="shared" si="7"/>
        <v>55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754</v>
      </c>
      <c r="D54" s="25">
        <f>SUM(D47:D53)</f>
        <v>893</v>
      </c>
      <c r="E54" s="25">
        <f>SUM(E47:E53)</f>
        <v>920</v>
      </c>
      <c r="F54" s="25">
        <f>SUM(F47:F53)</f>
        <v>1813</v>
      </c>
      <c r="G54" s="57"/>
      <c r="H54" s="13"/>
      <c r="I54" s="13"/>
      <c r="J54" s="13"/>
      <c r="K54" s="13"/>
      <c r="L54" s="70"/>
    </row>
    <row r="55" spans="1:12" ht="14.25" customHeight="1">
      <c r="A55" s="111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11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11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11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41</v>
      </c>
      <c r="J60" s="64">
        <v>60</v>
      </c>
      <c r="K60" s="64">
        <v>57</v>
      </c>
      <c r="L60" s="63">
        <f t="shared" ref="L60:L65" si="8">SUM(J60:K60)</f>
        <v>117</v>
      </c>
    </row>
    <row r="61" spans="1:12" ht="14.25" customHeight="1">
      <c r="A61" s="111" t="s">
        <v>175</v>
      </c>
      <c r="B61" s="37" t="s">
        <v>174</v>
      </c>
      <c r="C61" s="74">
        <v>312</v>
      </c>
      <c r="D61" s="13">
        <v>416</v>
      </c>
      <c r="E61" s="13">
        <v>413</v>
      </c>
      <c r="F61" s="31">
        <f t="shared" ref="F61:F68" si="9">SUM(D61:E61)</f>
        <v>829</v>
      </c>
      <c r="G61" s="73"/>
      <c r="H61" s="37" t="s">
        <v>173</v>
      </c>
      <c r="I61" s="13">
        <v>50</v>
      </c>
      <c r="J61" s="13">
        <v>50</v>
      </c>
      <c r="K61" s="13">
        <v>65</v>
      </c>
      <c r="L61" s="61">
        <f t="shared" si="8"/>
        <v>115</v>
      </c>
    </row>
    <row r="62" spans="1:12" ht="14.25" customHeight="1">
      <c r="A62" s="111"/>
      <c r="B62" s="37" t="s">
        <v>172</v>
      </c>
      <c r="C62" s="13">
        <v>272</v>
      </c>
      <c r="D62" s="13">
        <v>344</v>
      </c>
      <c r="E62" s="13">
        <v>368</v>
      </c>
      <c r="F62" s="31">
        <f t="shared" si="9"/>
        <v>712</v>
      </c>
      <c r="G62" s="73"/>
      <c r="H62" s="37" t="s">
        <v>171</v>
      </c>
      <c r="I62" s="13">
        <v>34</v>
      </c>
      <c r="J62" s="13">
        <v>52</v>
      </c>
      <c r="K62" s="13">
        <v>55</v>
      </c>
      <c r="L62" s="61">
        <f t="shared" si="8"/>
        <v>107</v>
      </c>
    </row>
    <row r="63" spans="1:12" ht="14.25" customHeight="1">
      <c r="A63" s="111"/>
      <c r="B63" s="37" t="s">
        <v>170</v>
      </c>
      <c r="C63" s="13">
        <v>64</v>
      </c>
      <c r="D63" s="13">
        <v>90</v>
      </c>
      <c r="E63" s="13">
        <v>88</v>
      </c>
      <c r="F63" s="31">
        <f t="shared" si="9"/>
        <v>178</v>
      </c>
      <c r="G63" s="73"/>
      <c r="H63" s="37" t="s">
        <v>169</v>
      </c>
      <c r="I63" s="13">
        <v>30</v>
      </c>
      <c r="J63" s="13">
        <v>34</v>
      </c>
      <c r="K63" s="13">
        <v>29</v>
      </c>
      <c r="L63" s="61">
        <f t="shared" si="8"/>
        <v>63</v>
      </c>
    </row>
    <row r="64" spans="1:12" ht="14.25" customHeight="1">
      <c r="A64" s="111"/>
      <c r="B64" s="37" t="s">
        <v>168</v>
      </c>
      <c r="C64" s="13">
        <v>139</v>
      </c>
      <c r="D64" s="13">
        <v>187</v>
      </c>
      <c r="E64" s="13">
        <v>187</v>
      </c>
      <c r="F64" s="31">
        <f t="shared" si="9"/>
        <v>374</v>
      </c>
      <c r="G64" s="73"/>
      <c r="H64" s="37" t="s">
        <v>167</v>
      </c>
      <c r="I64" s="13">
        <v>50</v>
      </c>
      <c r="J64" s="13">
        <v>66</v>
      </c>
      <c r="K64" s="13">
        <v>65</v>
      </c>
      <c r="L64" s="61">
        <f t="shared" si="8"/>
        <v>131</v>
      </c>
    </row>
    <row r="65" spans="1:12" ht="14.25" customHeight="1">
      <c r="A65" s="111"/>
      <c r="B65" s="37" t="s">
        <v>166</v>
      </c>
      <c r="C65" s="13">
        <v>81</v>
      </c>
      <c r="D65" s="13">
        <v>108</v>
      </c>
      <c r="E65" s="13">
        <v>126</v>
      </c>
      <c r="F65" s="31">
        <f t="shared" si="9"/>
        <v>234</v>
      </c>
      <c r="G65" s="73"/>
      <c r="H65" s="37" t="s">
        <v>165</v>
      </c>
      <c r="I65" s="13">
        <v>69</v>
      </c>
      <c r="J65" s="13">
        <v>97</v>
      </c>
      <c r="K65" s="13">
        <v>90</v>
      </c>
      <c r="L65" s="61">
        <f t="shared" si="8"/>
        <v>187</v>
      </c>
    </row>
    <row r="66" spans="1:12" ht="14.25" customHeight="1">
      <c r="A66" s="111"/>
      <c r="B66" s="37" t="s">
        <v>164</v>
      </c>
      <c r="C66" s="13">
        <v>99</v>
      </c>
      <c r="D66" s="13">
        <v>128</v>
      </c>
      <c r="E66" s="13">
        <v>132</v>
      </c>
      <c r="F66" s="31">
        <f t="shared" si="9"/>
        <v>260</v>
      </c>
      <c r="G66" s="73"/>
      <c r="H66" s="26" t="s">
        <v>163</v>
      </c>
      <c r="I66" s="25">
        <f>SUM(I60:I65)</f>
        <v>274</v>
      </c>
      <c r="J66" s="25">
        <f>SUM(J60:J65)</f>
        <v>359</v>
      </c>
      <c r="K66" s="25">
        <f>SUM(K60:K65)</f>
        <v>361</v>
      </c>
      <c r="L66" s="60">
        <f>SUM(L60:L65)</f>
        <v>720</v>
      </c>
    </row>
    <row r="67" spans="1:12" ht="14.25" customHeight="1">
      <c r="A67" s="111"/>
      <c r="B67" s="37" t="s">
        <v>162</v>
      </c>
      <c r="C67" s="13">
        <v>296</v>
      </c>
      <c r="D67" s="13">
        <v>412</v>
      </c>
      <c r="E67" s="13">
        <v>410</v>
      </c>
      <c r="F67" s="31">
        <f t="shared" si="9"/>
        <v>822</v>
      </c>
      <c r="G67" s="145" t="s">
        <v>161</v>
      </c>
      <c r="H67" s="140"/>
      <c r="I67" s="55">
        <f>SUM(C69+C82+C93+C110+C114+I66)</f>
        <v>5909</v>
      </c>
      <c r="J67" s="55">
        <f>SUM(D69+D82+D93+D110+D114+J66)</f>
        <v>7462</v>
      </c>
      <c r="K67" s="55">
        <f>SUM(E69+E82+E93+E110+E114+K66)</f>
        <v>7800</v>
      </c>
      <c r="L67" s="54">
        <f>SUM(F69+F82+F93+F110+F114+L66)</f>
        <v>15262</v>
      </c>
    </row>
    <row r="68" spans="1:12" ht="14.25" customHeight="1">
      <c r="A68" s="111"/>
      <c r="B68" s="37" t="s">
        <v>160</v>
      </c>
      <c r="C68" s="13">
        <v>88</v>
      </c>
      <c r="D68" s="13">
        <v>113</v>
      </c>
      <c r="E68" s="13">
        <v>117</v>
      </c>
      <c r="F68" s="31">
        <f t="shared" si="9"/>
        <v>230</v>
      </c>
      <c r="G68" s="73"/>
      <c r="H68" s="112"/>
      <c r="I68" s="13"/>
      <c r="J68" s="13"/>
      <c r="K68" s="13"/>
      <c r="L68" s="52"/>
    </row>
    <row r="69" spans="1:12" ht="14.25" customHeight="1">
      <c r="A69" s="111"/>
      <c r="B69" s="26" t="s">
        <v>159</v>
      </c>
      <c r="C69" s="25">
        <f>SUM(C61:C68)</f>
        <v>1351</v>
      </c>
      <c r="D69" s="25">
        <f>SUM(D61:D68)</f>
        <v>1798</v>
      </c>
      <c r="E69" s="25">
        <f>SUM(E61:E68)</f>
        <v>1841</v>
      </c>
      <c r="F69" s="24">
        <f>SUM(F61:F68)</f>
        <v>3639</v>
      </c>
      <c r="G69" s="73"/>
      <c r="H69" s="13"/>
      <c r="I69" s="13"/>
      <c r="J69" s="13"/>
      <c r="K69" s="13"/>
      <c r="L69" s="70"/>
    </row>
    <row r="70" spans="1:12" ht="14.25" customHeight="1">
      <c r="A70" s="111" t="s">
        <v>158</v>
      </c>
      <c r="B70" s="37" t="s">
        <v>157</v>
      </c>
      <c r="C70" s="13">
        <v>41</v>
      </c>
      <c r="D70" s="13">
        <v>51</v>
      </c>
      <c r="E70" s="13">
        <v>48</v>
      </c>
      <c r="F70" s="31">
        <f t="shared" ref="F70:F81" si="10">SUM(D70:E70)</f>
        <v>99</v>
      </c>
      <c r="G70" s="73"/>
      <c r="H70" s="13"/>
      <c r="I70" s="13"/>
      <c r="J70" s="13"/>
      <c r="K70" s="13"/>
      <c r="L70" s="70"/>
    </row>
    <row r="71" spans="1:12" ht="14.25" customHeight="1">
      <c r="A71" s="111"/>
      <c r="B71" s="37" t="s">
        <v>156</v>
      </c>
      <c r="C71" s="13">
        <v>212</v>
      </c>
      <c r="D71" s="13">
        <v>254</v>
      </c>
      <c r="E71" s="13">
        <v>266</v>
      </c>
      <c r="F71" s="31">
        <f t="shared" si="10"/>
        <v>520</v>
      </c>
      <c r="G71" s="57"/>
      <c r="H71" s="13"/>
      <c r="I71" s="13"/>
      <c r="J71" s="13"/>
      <c r="K71" s="13"/>
      <c r="L71" s="70"/>
    </row>
    <row r="72" spans="1:12" ht="14.25" customHeight="1">
      <c r="A72" s="111"/>
      <c r="B72" s="37" t="s">
        <v>155</v>
      </c>
      <c r="C72" s="13">
        <v>134</v>
      </c>
      <c r="D72" s="13">
        <v>155</v>
      </c>
      <c r="E72" s="13">
        <v>169</v>
      </c>
      <c r="F72" s="31">
        <f t="shared" si="10"/>
        <v>324</v>
      </c>
      <c r="G72" s="57"/>
      <c r="H72" s="13"/>
      <c r="I72" s="13"/>
      <c r="J72" s="13"/>
      <c r="K72" s="13"/>
      <c r="L72" s="70"/>
    </row>
    <row r="73" spans="1:12" ht="14.25" customHeight="1">
      <c r="A73" s="111"/>
      <c r="B73" s="37" t="s">
        <v>154</v>
      </c>
      <c r="C73" s="13">
        <v>64</v>
      </c>
      <c r="D73" s="13">
        <v>75</v>
      </c>
      <c r="E73" s="13">
        <v>76</v>
      </c>
      <c r="F73" s="31">
        <f t="shared" si="10"/>
        <v>151</v>
      </c>
      <c r="G73" s="57"/>
      <c r="H73" s="13"/>
      <c r="I73" s="13"/>
      <c r="J73" s="13"/>
      <c r="K73" s="13"/>
      <c r="L73" s="70"/>
    </row>
    <row r="74" spans="1:12" ht="14.25" customHeight="1">
      <c r="A74" s="111"/>
      <c r="B74" s="37" t="s">
        <v>153</v>
      </c>
      <c r="C74" s="13">
        <v>86</v>
      </c>
      <c r="D74" s="13">
        <v>77</v>
      </c>
      <c r="E74" s="13">
        <v>99</v>
      </c>
      <c r="F74" s="31">
        <f t="shared" si="10"/>
        <v>176</v>
      </c>
      <c r="G74" s="57"/>
      <c r="H74" s="13"/>
      <c r="I74" s="13"/>
      <c r="J74" s="13"/>
      <c r="K74" s="13"/>
      <c r="L74" s="70"/>
    </row>
    <row r="75" spans="1:12" ht="14.25" customHeight="1">
      <c r="A75" s="111"/>
      <c r="B75" s="37" t="s">
        <v>152</v>
      </c>
      <c r="C75" s="13">
        <v>360</v>
      </c>
      <c r="D75" s="13">
        <v>453</v>
      </c>
      <c r="E75" s="13">
        <v>463</v>
      </c>
      <c r="F75" s="31">
        <f t="shared" si="10"/>
        <v>916</v>
      </c>
      <c r="G75" s="57"/>
      <c r="H75" s="13"/>
      <c r="I75" s="13"/>
      <c r="J75" s="13"/>
      <c r="K75" s="13"/>
      <c r="L75" s="70"/>
    </row>
    <row r="76" spans="1:12" ht="14.25" customHeight="1">
      <c r="A76" s="111"/>
      <c r="B76" s="37" t="s">
        <v>151</v>
      </c>
      <c r="C76" s="13">
        <v>167</v>
      </c>
      <c r="D76" s="13">
        <v>210</v>
      </c>
      <c r="E76" s="13">
        <v>233</v>
      </c>
      <c r="F76" s="31">
        <f t="shared" si="10"/>
        <v>443</v>
      </c>
      <c r="G76" s="57"/>
      <c r="H76" s="13"/>
      <c r="I76" s="13"/>
      <c r="J76" s="13"/>
      <c r="K76" s="13"/>
      <c r="L76" s="70"/>
    </row>
    <row r="77" spans="1:12" ht="14.25" customHeight="1">
      <c r="A77" s="111"/>
      <c r="B77" s="37" t="s">
        <v>150</v>
      </c>
      <c r="C77" s="13">
        <v>66</v>
      </c>
      <c r="D77" s="13">
        <v>71</v>
      </c>
      <c r="E77" s="13">
        <v>75</v>
      </c>
      <c r="F77" s="31">
        <f t="shared" si="10"/>
        <v>146</v>
      </c>
      <c r="G77" s="57"/>
      <c r="H77" s="13"/>
      <c r="I77" s="13"/>
      <c r="J77" s="13"/>
      <c r="K77" s="13"/>
      <c r="L77" s="70"/>
    </row>
    <row r="78" spans="1:12" ht="14.25" customHeight="1">
      <c r="A78" s="111"/>
      <c r="B78" s="37" t="s">
        <v>149</v>
      </c>
      <c r="C78" s="13">
        <v>47</v>
      </c>
      <c r="D78" s="13">
        <v>57</v>
      </c>
      <c r="E78" s="13">
        <v>53</v>
      </c>
      <c r="F78" s="31">
        <f t="shared" si="10"/>
        <v>110</v>
      </c>
      <c r="G78" s="57"/>
      <c r="H78" s="13"/>
      <c r="I78" s="13"/>
      <c r="J78" s="13"/>
      <c r="K78" s="13"/>
      <c r="L78" s="70"/>
    </row>
    <row r="79" spans="1:12" ht="14.25" customHeight="1">
      <c r="A79" s="111"/>
      <c r="B79" s="37" t="s">
        <v>148</v>
      </c>
      <c r="C79" s="13">
        <v>134</v>
      </c>
      <c r="D79" s="13">
        <v>174</v>
      </c>
      <c r="E79" s="13">
        <v>174</v>
      </c>
      <c r="F79" s="31">
        <f t="shared" si="10"/>
        <v>348</v>
      </c>
      <c r="G79" s="57"/>
      <c r="H79" s="13"/>
      <c r="I79" s="13"/>
      <c r="J79" s="13"/>
      <c r="K79" s="13"/>
      <c r="L79" s="70"/>
    </row>
    <row r="80" spans="1:12" ht="14.25" customHeight="1">
      <c r="A80" s="111"/>
      <c r="B80" s="37" t="s">
        <v>147</v>
      </c>
      <c r="C80" s="13">
        <v>152</v>
      </c>
      <c r="D80" s="13">
        <v>180</v>
      </c>
      <c r="E80" s="13">
        <v>157</v>
      </c>
      <c r="F80" s="31">
        <f t="shared" si="10"/>
        <v>337</v>
      </c>
      <c r="G80" s="57"/>
      <c r="H80" s="13"/>
      <c r="I80" s="13"/>
      <c r="J80" s="13"/>
      <c r="K80" s="13"/>
      <c r="L80" s="70"/>
    </row>
    <row r="81" spans="1:12" ht="14.25" customHeight="1">
      <c r="A81" s="111"/>
      <c r="B81" s="37" t="s">
        <v>146</v>
      </c>
      <c r="C81" s="13">
        <v>17</v>
      </c>
      <c r="D81" s="13">
        <v>28</v>
      </c>
      <c r="E81" s="13">
        <v>25</v>
      </c>
      <c r="F81" s="31">
        <f t="shared" si="10"/>
        <v>53</v>
      </c>
      <c r="G81" s="57"/>
      <c r="H81" s="13"/>
      <c r="I81" s="13"/>
      <c r="J81" s="13"/>
      <c r="K81" s="13"/>
      <c r="L81" s="70"/>
    </row>
    <row r="82" spans="1:12" ht="14.25" customHeight="1">
      <c r="A82" s="111"/>
      <c r="B82" s="26" t="s">
        <v>145</v>
      </c>
      <c r="C82" s="25">
        <f t="shared" ref="C82:E82" si="11">SUM(C70:C81)</f>
        <v>1480</v>
      </c>
      <c r="D82" s="25">
        <f t="shared" si="11"/>
        <v>1785</v>
      </c>
      <c r="E82" s="25">
        <f t="shared" si="11"/>
        <v>1838</v>
      </c>
      <c r="F82" s="25">
        <f>SUM(F70:F81)</f>
        <v>3623</v>
      </c>
      <c r="G82" s="57"/>
      <c r="H82" s="13"/>
      <c r="I82" s="13"/>
      <c r="J82" s="13"/>
      <c r="K82" s="13"/>
      <c r="L82" s="70"/>
    </row>
    <row r="83" spans="1:12" ht="14.25" customHeight="1">
      <c r="A83" s="111" t="s">
        <v>139</v>
      </c>
      <c r="B83" s="37" t="s">
        <v>144</v>
      </c>
      <c r="C83" s="13">
        <v>342</v>
      </c>
      <c r="D83" s="13">
        <v>387</v>
      </c>
      <c r="E83" s="13">
        <v>440</v>
      </c>
      <c r="F83" s="31">
        <f t="shared" ref="F83:F92" si="12">SUM(D83:E83)</f>
        <v>827</v>
      </c>
      <c r="G83" s="57"/>
      <c r="H83" s="13"/>
      <c r="I83" s="13"/>
      <c r="J83" s="13"/>
      <c r="K83" s="13"/>
      <c r="L83" s="70"/>
    </row>
    <row r="84" spans="1:12" ht="14.25" customHeight="1">
      <c r="A84" s="111"/>
      <c r="B84" s="37" t="s">
        <v>143</v>
      </c>
      <c r="C84" s="13">
        <v>311</v>
      </c>
      <c r="D84" s="13">
        <v>356</v>
      </c>
      <c r="E84" s="13">
        <v>399</v>
      </c>
      <c r="F84" s="31">
        <f t="shared" si="12"/>
        <v>755</v>
      </c>
      <c r="G84" s="57"/>
      <c r="H84" s="13"/>
      <c r="I84" s="13"/>
      <c r="J84" s="13"/>
      <c r="K84" s="13"/>
      <c r="L84" s="70"/>
    </row>
    <row r="85" spans="1:12" ht="14.25" customHeight="1">
      <c r="A85" s="111"/>
      <c r="B85" s="37" t="s">
        <v>142</v>
      </c>
      <c r="C85" s="13">
        <v>120</v>
      </c>
      <c r="D85" s="13">
        <v>128</v>
      </c>
      <c r="E85" s="13">
        <v>138</v>
      </c>
      <c r="F85" s="31">
        <f t="shared" si="12"/>
        <v>266</v>
      </c>
      <c r="G85" s="57"/>
      <c r="H85" s="13"/>
      <c r="I85" s="13"/>
      <c r="J85" s="13"/>
      <c r="K85" s="13"/>
      <c r="L85" s="70"/>
    </row>
    <row r="86" spans="1:12" ht="14.25" customHeight="1">
      <c r="A86" s="111"/>
      <c r="B86" s="37" t="s">
        <v>141</v>
      </c>
      <c r="C86" s="13">
        <v>85</v>
      </c>
      <c r="D86" s="13">
        <v>112</v>
      </c>
      <c r="E86" s="13">
        <v>117</v>
      </c>
      <c r="F86" s="31">
        <f t="shared" si="12"/>
        <v>229</v>
      </c>
      <c r="G86" s="57"/>
      <c r="H86" s="13"/>
      <c r="I86" s="13"/>
      <c r="J86" s="13"/>
      <c r="K86" s="13"/>
      <c r="L86" s="70"/>
    </row>
    <row r="87" spans="1:12" ht="14.25" customHeight="1">
      <c r="A87" s="111"/>
      <c r="B87" s="37" t="s">
        <v>140</v>
      </c>
      <c r="C87" s="13">
        <v>49</v>
      </c>
      <c r="D87" s="13">
        <v>63</v>
      </c>
      <c r="E87" s="13">
        <v>55</v>
      </c>
      <c r="F87" s="31">
        <f t="shared" si="12"/>
        <v>118</v>
      </c>
      <c r="G87" s="57"/>
      <c r="H87" s="13"/>
      <c r="I87" s="13"/>
      <c r="J87" s="13"/>
      <c r="K87" s="13"/>
      <c r="L87" s="70"/>
    </row>
    <row r="88" spans="1:12" ht="14.25" customHeight="1">
      <c r="A88" s="111"/>
      <c r="B88" s="37" t="s">
        <v>139</v>
      </c>
      <c r="C88" s="13">
        <v>141</v>
      </c>
      <c r="D88" s="13">
        <v>198</v>
      </c>
      <c r="E88" s="13">
        <v>213</v>
      </c>
      <c r="F88" s="31">
        <f t="shared" si="12"/>
        <v>411</v>
      </c>
      <c r="G88" s="57"/>
      <c r="H88" s="13"/>
      <c r="I88" s="13"/>
      <c r="J88" s="13"/>
      <c r="K88" s="13"/>
      <c r="L88" s="70"/>
    </row>
    <row r="89" spans="1:12" ht="14.25" customHeight="1">
      <c r="A89" s="111"/>
      <c r="B89" s="37" t="s">
        <v>138</v>
      </c>
      <c r="C89" s="13">
        <v>114</v>
      </c>
      <c r="D89" s="13">
        <v>138</v>
      </c>
      <c r="E89" s="13">
        <v>157</v>
      </c>
      <c r="F89" s="31">
        <f t="shared" si="12"/>
        <v>295</v>
      </c>
      <c r="G89" s="57"/>
      <c r="H89" s="112"/>
      <c r="I89" s="13"/>
      <c r="J89" s="13"/>
      <c r="K89" s="13"/>
      <c r="L89" s="70"/>
    </row>
    <row r="90" spans="1:12" ht="14.25" customHeight="1">
      <c r="A90" s="111"/>
      <c r="B90" s="37" t="s">
        <v>137</v>
      </c>
      <c r="C90" s="13">
        <v>106</v>
      </c>
      <c r="D90" s="13">
        <v>161</v>
      </c>
      <c r="E90" s="13">
        <v>153</v>
      </c>
      <c r="F90" s="31">
        <f t="shared" si="12"/>
        <v>314</v>
      </c>
      <c r="G90" s="57"/>
      <c r="H90" s="13"/>
      <c r="I90" s="13"/>
      <c r="J90" s="13"/>
      <c r="K90" s="13"/>
      <c r="L90" s="70"/>
    </row>
    <row r="91" spans="1:12" ht="14.25" customHeight="1">
      <c r="A91" s="111"/>
      <c r="B91" s="37" t="s">
        <v>136</v>
      </c>
      <c r="C91" s="13">
        <v>47</v>
      </c>
      <c r="D91" s="13">
        <v>63</v>
      </c>
      <c r="E91" s="13">
        <v>77</v>
      </c>
      <c r="F91" s="31">
        <f t="shared" si="12"/>
        <v>140</v>
      </c>
      <c r="G91" s="57"/>
      <c r="H91" s="13"/>
      <c r="I91" s="13"/>
      <c r="J91" s="13"/>
      <c r="K91" s="13"/>
      <c r="L91" s="70"/>
    </row>
    <row r="92" spans="1:12" ht="14.25" customHeight="1">
      <c r="A92" s="111"/>
      <c r="B92" s="37" t="s">
        <v>135</v>
      </c>
      <c r="C92" s="13">
        <v>223</v>
      </c>
      <c r="D92" s="13">
        <v>290</v>
      </c>
      <c r="E92" s="13">
        <v>325</v>
      </c>
      <c r="F92" s="31">
        <f t="shared" si="12"/>
        <v>615</v>
      </c>
      <c r="G92" s="57"/>
      <c r="H92" s="13"/>
      <c r="I92" s="13"/>
      <c r="J92" s="13"/>
      <c r="K92" s="13"/>
      <c r="L92" s="70"/>
    </row>
    <row r="93" spans="1:12" ht="14.25" customHeight="1">
      <c r="A93" s="111"/>
      <c r="B93" s="26" t="s">
        <v>134</v>
      </c>
      <c r="C93" s="25">
        <f>SUM(C83:C92)</f>
        <v>1538</v>
      </c>
      <c r="D93" s="25">
        <f>SUM(D83:D92)</f>
        <v>1896</v>
      </c>
      <c r="E93" s="25">
        <f>SUM(E83:E92)</f>
        <v>2074</v>
      </c>
      <c r="F93" s="24">
        <f>SUM(F83:F92)</f>
        <v>3970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41</v>
      </c>
      <c r="E94" s="13">
        <v>44</v>
      </c>
      <c r="F94" s="31">
        <f t="shared" ref="F94:F109" si="13">SUM(D94:E94)</f>
        <v>85</v>
      </c>
      <c r="G94" s="57"/>
      <c r="H94" s="13"/>
      <c r="I94" s="13"/>
      <c r="J94" s="13"/>
      <c r="K94" s="13"/>
      <c r="L94" s="70"/>
    </row>
    <row r="95" spans="1:12" ht="14.25" customHeight="1">
      <c r="A95" s="111"/>
      <c r="B95" s="37" t="s">
        <v>131</v>
      </c>
      <c r="C95" s="13">
        <v>44</v>
      </c>
      <c r="D95" s="13">
        <v>55</v>
      </c>
      <c r="E95" s="13">
        <v>48</v>
      </c>
      <c r="F95" s="31">
        <f t="shared" si="13"/>
        <v>103</v>
      </c>
      <c r="G95" s="57"/>
      <c r="H95" s="13"/>
      <c r="I95" s="13"/>
      <c r="J95" s="13"/>
      <c r="K95" s="13"/>
      <c r="L95" s="70"/>
    </row>
    <row r="96" spans="1:12" ht="14.25" customHeight="1">
      <c r="A96" s="111"/>
      <c r="B96" s="37" t="s">
        <v>130</v>
      </c>
      <c r="C96" s="13">
        <v>23</v>
      </c>
      <c r="D96" s="13">
        <v>29</v>
      </c>
      <c r="E96" s="13">
        <v>37</v>
      </c>
      <c r="F96" s="31">
        <f t="shared" si="13"/>
        <v>66</v>
      </c>
      <c r="G96" s="57"/>
      <c r="H96" s="13"/>
      <c r="I96" s="13"/>
      <c r="J96" s="13"/>
      <c r="K96" s="13"/>
      <c r="L96" s="70"/>
    </row>
    <row r="97" spans="1:12" ht="14.25" customHeight="1">
      <c r="A97" s="111"/>
      <c r="B97" s="37" t="s">
        <v>129</v>
      </c>
      <c r="C97" s="13">
        <v>42</v>
      </c>
      <c r="D97" s="13">
        <v>47</v>
      </c>
      <c r="E97" s="13">
        <v>49</v>
      </c>
      <c r="F97" s="31">
        <f t="shared" si="13"/>
        <v>96</v>
      </c>
      <c r="G97" s="57"/>
      <c r="H97" s="13"/>
      <c r="I97" s="13"/>
      <c r="J97" s="13"/>
      <c r="K97" s="13"/>
      <c r="L97" s="70"/>
    </row>
    <row r="98" spans="1:12" ht="14.25" customHeight="1">
      <c r="A98" s="111"/>
      <c r="B98" s="37" t="s">
        <v>128</v>
      </c>
      <c r="C98" s="13">
        <v>115</v>
      </c>
      <c r="D98" s="13">
        <v>144</v>
      </c>
      <c r="E98" s="13">
        <v>156</v>
      </c>
      <c r="F98" s="31">
        <f t="shared" si="13"/>
        <v>300</v>
      </c>
      <c r="G98" s="57"/>
      <c r="H98" s="13"/>
      <c r="I98" s="13"/>
      <c r="J98" s="13"/>
      <c r="K98" s="13"/>
      <c r="L98" s="70"/>
    </row>
    <row r="99" spans="1:12" ht="14.25" customHeight="1">
      <c r="A99" s="111"/>
      <c r="B99" s="37" t="s">
        <v>127</v>
      </c>
      <c r="C99" s="13">
        <v>19</v>
      </c>
      <c r="D99" s="13">
        <v>25</v>
      </c>
      <c r="E99" s="13">
        <v>24</v>
      </c>
      <c r="F99" s="31">
        <f t="shared" si="13"/>
        <v>49</v>
      </c>
      <c r="G99" s="57"/>
      <c r="H99" s="13"/>
      <c r="I99" s="13"/>
      <c r="J99" s="13"/>
      <c r="K99" s="13"/>
      <c r="L99" s="70"/>
    </row>
    <row r="100" spans="1:12" ht="14.25" customHeight="1">
      <c r="A100" s="111"/>
      <c r="B100" s="37" t="s">
        <v>126</v>
      </c>
      <c r="C100" s="13">
        <v>50</v>
      </c>
      <c r="D100" s="13">
        <v>66</v>
      </c>
      <c r="E100" s="13">
        <v>63</v>
      </c>
      <c r="F100" s="31">
        <f t="shared" si="13"/>
        <v>129</v>
      </c>
      <c r="G100" s="57"/>
      <c r="H100" s="13"/>
      <c r="I100" s="13"/>
      <c r="J100" s="13"/>
      <c r="K100" s="13"/>
      <c r="L100" s="70"/>
    </row>
    <row r="101" spans="1:12" ht="14.25" customHeight="1">
      <c r="A101" s="111"/>
      <c r="B101" s="37" t="s">
        <v>125</v>
      </c>
      <c r="C101" s="13">
        <v>103</v>
      </c>
      <c r="D101" s="13">
        <v>115</v>
      </c>
      <c r="E101" s="13">
        <v>135</v>
      </c>
      <c r="F101" s="31">
        <f t="shared" si="13"/>
        <v>250</v>
      </c>
      <c r="G101" s="57"/>
      <c r="H101" s="13"/>
      <c r="I101" s="13"/>
      <c r="J101" s="13"/>
      <c r="K101" s="13"/>
      <c r="L101" s="70"/>
    </row>
    <row r="102" spans="1:12" ht="14.25" customHeight="1">
      <c r="A102" s="111"/>
      <c r="B102" s="37" t="s">
        <v>124</v>
      </c>
      <c r="C102" s="13">
        <v>148</v>
      </c>
      <c r="D102" s="13">
        <v>181</v>
      </c>
      <c r="E102" s="13">
        <v>189</v>
      </c>
      <c r="F102" s="31">
        <f t="shared" si="13"/>
        <v>370</v>
      </c>
      <c r="G102" s="57"/>
      <c r="H102" s="13"/>
      <c r="I102" s="13"/>
      <c r="J102" s="13"/>
      <c r="K102" s="13"/>
      <c r="L102" s="70"/>
    </row>
    <row r="103" spans="1:12" ht="14.25" customHeight="1">
      <c r="A103" s="111"/>
      <c r="B103" s="37" t="s">
        <v>123</v>
      </c>
      <c r="C103" s="13">
        <v>137</v>
      </c>
      <c r="D103" s="13">
        <v>198</v>
      </c>
      <c r="E103" s="13">
        <v>186</v>
      </c>
      <c r="F103" s="31">
        <f t="shared" si="13"/>
        <v>384</v>
      </c>
      <c r="G103" s="57"/>
      <c r="H103" s="13"/>
      <c r="I103" s="13"/>
      <c r="J103" s="13"/>
      <c r="K103" s="13"/>
      <c r="L103" s="70"/>
    </row>
    <row r="104" spans="1:12" ht="14.25" customHeight="1">
      <c r="A104" s="111"/>
      <c r="B104" s="37" t="s">
        <v>122</v>
      </c>
      <c r="C104" s="13">
        <v>67</v>
      </c>
      <c r="D104" s="13">
        <v>66</v>
      </c>
      <c r="E104" s="13">
        <v>68</v>
      </c>
      <c r="F104" s="31">
        <f t="shared" si="13"/>
        <v>134</v>
      </c>
      <c r="G104" s="57"/>
      <c r="H104" s="13"/>
      <c r="I104" s="13"/>
      <c r="J104" s="13"/>
      <c r="K104" s="13"/>
      <c r="L104" s="70"/>
    </row>
    <row r="105" spans="1:12" ht="14.25" customHeight="1">
      <c r="A105" s="111"/>
      <c r="B105" s="37" t="s">
        <v>121</v>
      </c>
      <c r="C105" s="13">
        <v>45</v>
      </c>
      <c r="D105" s="13">
        <v>64</v>
      </c>
      <c r="E105" s="13">
        <v>67</v>
      </c>
      <c r="F105" s="31">
        <f t="shared" si="13"/>
        <v>131</v>
      </c>
      <c r="G105" s="57"/>
      <c r="H105" s="13"/>
      <c r="I105" s="13"/>
      <c r="J105" s="13"/>
      <c r="K105" s="13"/>
      <c r="L105" s="70"/>
    </row>
    <row r="106" spans="1:12" ht="14.25" customHeight="1">
      <c r="A106" s="111"/>
      <c r="B106" s="37" t="s">
        <v>120</v>
      </c>
      <c r="C106" s="13">
        <v>30</v>
      </c>
      <c r="D106" s="13">
        <v>48</v>
      </c>
      <c r="E106" s="13">
        <v>55</v>
      </c>
      <c r="F106" s="31">
        <f t="shared" si="13"/>
        <v>103</v>
      </c>
      <c r="G106" s="57"/>
      <c r="H106" s="13"/>
      <c r="I106" s="13"/>
      <c r="J106" s="13"/>
      <c r="K106" s="13"/>
      <c r="L106" s="70"/>
    </row>
    <row r="107" spans="1:12" ht="14.25" customHeight="1">
      <c r="A107" s="111"/>
      <c r="B107" s="37" t="s">
        <v>119</v>
      </c>
      <c r="C107" s="13">
        <v>84</v>
      </c>
      <c r="D107" s="13">
        <v>110</v>
      </c>
      <c r="E107" s="13">
        <v>120</v>
      </c>
      <c r="F107" s="31">
        <f t="shared" si="13"/>
        <v>230</v>
      </c>
      <c r="G107" s="57"/>
      <c r="H107" s="13"/>
      <c r="I107" s="13"/>
      <c r="J107" s="13"/>
      <c r="K107" s="13"/>
      <c r="L107" s="70"/>
    </row>
    <row r="108" spans="1:12" ht="14.25" customHeight="1">
      <c r="A108" s="111"/>
      <c r="B108" s="37" t="s">
        <v>118</v>
      </c>
      <c r="C108" s="13">
        <v>80</v>
      </c>
      <c r="D108" s="13">
        <v>91</v>
      </c>
      <c r="E108" s="13">
        <v>113</v>
      </c>
      <c r="F108" s="31">
        <f t="shared" si="13"/>
        <v>204</v>
      </c>
      <c r="G108" s="57"/>
      <c r="H108" s="13"/>
      <c r="I108" s="13"/>
      <c r="J108" s="13"/>
      <c r="K108" s="13"/>
      <c r="L108" s="70"/>
    </row>
    <row r="109" spans="1:12" ht="14.25" customHeight="1">
      <c r="A109" s="111"/>
      <c r="B109" s="37" t="s">
        <v>117</v>
      </c>
      <c r="C109" s="13">
        <v>77</v>
      </c>
      <c r="D109" s="13">
        <v>98</v>
      </c>
      <c r="E109" s="13">
        <v>98</v>
      </c>
      <c r="F109" s="31">
        <f t="shared" si="13"/>
        <v>196</v>
      </c>
      <c r="G109" s="57"/>
      <c r="H109" s="13"/>
      <c r="I109" s="13"/>
      <c r="J109" s="13"/>
      <c r="K109" s="13"/>
      <c r="L109" s="70"/>
    </row>
    <row r="110" spans="1:12" ht="14.25" customHeight="1">
      <c r="A110" s="111"/>
      <c r="B110" s="26" t="s">
        <v>116</v>
      </c>
      <c r="C110" s="25">
        <f>SUM(C94:C109)</f>
        <v>1097</v>
      </c>
      <c r="D110" s="25">
        <f>SUM(D94:D109)</f>
        <v>1378</v>
      </c>
      <c r="E110" s="25">
        <f>SUM(E94:E109)</f>
        <v>1452</v>
      </c>
      <c r="F110" s="24">
        <f>SUM(F94:F109)</f>
        <v>2830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53</v>
      </c>
      <c r="D111" s="13">
        <v>80</v>
      </c>
      <c r="E111" s="13">
        <v>76</v>
      </c>
      <c r="F111" s="31">
        <f>SUM(D111:E111)</f>
        <v>156</v>
      </c>
      <c r="G111" s="57"/>
      <c r="H111" s="13"/>
      <c r="I111" s="13"/>
      <c r="J111" s="13"/>
      <c r="K111" s="13"/>
      <c r="L111" s="70"/>
    </row>
    <row r="112" spans="1:12" ht="14.25" customHeight="1">
      <c r="A112" s="111"/>
      <c r="B112" s="37" t="s">
        <v>113</v>
      </c>
      <c r="C112" s="13">
        <v>75</v>
      </c>
      <c r="D112" s="13">
        <v>102</v>
      </c>
      <c r="E112" s="13">
        <v>94</v>
      </c>
      <c r="F112" s="31">
        <f>SUM(D112:E112)</f>
        <v>196</v>
      </c>
      <c r="G112" s="57"/>
      <c r="H112" s="13"/>
      <c r="I112" s="13"/>
      <c r="J112" s="13"/>
      <c r="K112" s="13"/>
      <c r="L112" s="70"/>
    </row>
    <row r="113" spans="1:12" ht="14.25" customHeight="1">
      <c r="A113" s="111"/>
      <c r="B113" s="37" t="s">
        <v>112</v>
      </c>
      <c r="C113" s="13">
        <v>41</v>
      </c>
      <c r="D113" s="13">
        <v>64</v>
      </c>
      <c r="E113" s="13">
        <v>64</v>
      </c>
      <c r="F113" s="31">
        <f>SUM(D113:E113)</f>
        <v>128</v>
      </c>
      <c r="G113" s="57"/>
      <c r="H113" s="13"/>
      <c r="I113" s="13"/>
      <c r="J113" s="13"/>
      <c r="K113" s="13"/>
      <c r="L113" s="70"/>
    </row>
    <row r="114" spans="1:12" ht="14.25" customHeight="1">
      <c r="A114" s="111"/>
      <c r="B114" s="26" t="s">
        <v>111</v>
      </c>
      <c r="C114" s="25">
        <f>SUM(C111:C113)</f>
        <v>169</v>
      </c>
      <c r="D114" s="25">
        <f>SUM(D111:D113)</f>
        <v>246</v>
      </c>
      <c r="E114" s="25">
        <f>SUM(E111:E113)</f>
        <v>234</v>
      </c>
      <c r="F114" s="24">
        <f>SUM(F111:F113)</f>
        <v>480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243</v>
      </c>
      <c r="K116" s="64">
        <v>247</v>
      </c>
      <c r="L116" s="63">
        <f t="shared" ref="L116:L124" si="14">SUM(J116:K116)</f>
        <v>490</v>
      </c>
    </row>
    <row r="117" spans="1:12" ht="14.25" customHeight="1">
      <c r="A117" s="111" t="s">
        <v>107</v>
      </c>
      <c r="B117" s="37" t="s">
        <v>106</v>
      </c>
      <c r="C117" s="13">
        <v>171</v>
      </c>
      <c r="D117" s="13">
        <v>170</v>
      </c>
      <c r="E117" s="13">
        <v>196</v>
      </c>
      <c r="F117" s="31">
        <f t="shared" ref="F117:F138" si="15">SUM(D117:E117)</f>
        <v>366</v>
      </c>
      <c r="G117" s="57"/>
      <c r="H117" s="37" t="s">
        <v>105</v>
      </c>
      <c r="I117" s="13">
        <v>142</v>
      </c>
      <c r="J117" s="13">
        <v>173</v>
      </c>
      <c r="K117" s="13">
        <v>183</v>
      </c>
      <c r="L117" s="61">
        <f t="shared" si="14"/>
        <v>356</v>
      </c>
    </row>
    <row r="118" spans="1:12" ht="14.25" customHeight="1">
      <c r="A118" s="111"/>
      <c r="B118" s="37" t="s">
        <v>104</v>
      </c>
      <c r="C118" s="13">
        <v>288</v>
      </c>
      <c r="D118" s="13">
        <v>276</v>
      </c>
      <c r="E118" s="13">
        <v>247</v>
      </c>
      <c r="F118" s="31">
        <f t="shared" si="15"/>
        <v>523</v>
      </c>
      <c r="G118" s="57"/>
      <c r="H118" s="37" t="s">
        <v>103</v>
      </c>
      <c r="I118" s="13">
        <v>135</v>
      </c>
      <c r="J118" s="13">
        <v>199</v>
      </c>
      <c r="K118" s="13">
        <v>219</v>
      </c>
      <c r="L118" s="61">
        <f t="shared" si="14"/>
        <v>418</v>
      </c>
    </row>
    <row r="119" spans="1:12" ht="14.25" customHeight="1">
      <c r="A119" s="111"/>
      <c r="B119" s="37" t="s">
        <v>102</v>
      </c>
      <c r="C119" s="13">
        <v>106</v>
      </c>
      <c r="D119" s="13">
        <v>104</v>
      </c>
      <c r="E119" s="13">
        <v>104</v>
      </c>
      <c r="F119" s="31">
        <f t="shared" si="15"/>
        <v>208</v>
      </c>
      <c r="G119" s="57"/>
      <c r="H119" s="37" t="s">
        <v>101</v>
      </c>
      <c r="I119" s="13">
        <v>50</v>
      </c>
      <c r="J119" s="13">
        <v>51</v>
      </c>
      <c r="K119" s="13">
        <v>64</v>
      </c>
      <c r="L119" s="61">
        <f t="shared" si="14"/>
        <v>115</v>
      </c>
    </row>
    <row r="120" spans="1:12" ht="14.25" customHeight="1">
      <c r="A120" s="111"/>
      <c r="B120" s="37" t="s">
        <v>100</v>
      </c>
      <c r="C120" s="13">
        <v>108</v>
      </c>
      <c r="D120" s="13">
        <v>94</v>
      </c>
      <c r="E120" s="13">
        <v>125</v>
      </c>
      <c r="F120" s="31">
        <f t="shared" si="15"/>
        <v>219</v>
      </c>
      <c r="G120" s="57"/>
      <c r="H120" s="37" t="s">
        <v>99</v>
      </c>
      <c r="I120" s="13">
        <v>144</v>
      </c>
      <c r="J120" s="13">
        <v>160</v>
      </c>
      <c r="K120" s="13">
        <v>178</v>
      </c>
      <c r="L120" s="61">
        <f t="shared" si="14"/>
        <v>338</v>
      </c>
    </row>
    <row r="121" spans="1:12" ht="14.25" customHeight="1">
      <c r="A121" s="111"/>
      <c r="B121" s="37" t="s">
        <v>98</v>
      </c>
      <c r="C121" s="13">
        <v>67</v>
      </c>
      <c r="D121" s="13">
        <v>63</v>
      </c>
      <c r="E121" s="13">
        <v>67</v>
      </c>
      <c r="F121" s="31">
        <f t="shared" si="15"/>
        <v>130</v>
      </c>
      <c r="G121" s="57"/>
      <c r="H121" s="37" t="s">
        <v>97</v>
      </c>
      <c r="I121" s="13">
        <v>139</v>
      </c>
      <c r="J121" s="13">
        <v>171</v>
      </c>
      <c r="K121" s="62">
        <v>166</v>
      </c>
      <c r="L121" s="61">
        <f t="shared" si="14"/>
        <v>337</v>
      </c>
    </row>
    <row r="122" spans="1:12" ht="14.25" customHeight="1">
      <c r="A122" s="111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5"/>
        <v>58</v>
      </c>
      <c r="G122" s="57"/>
      <c r="H122" s="37" t="s">
        <v>95</v>
      </c>
      <c r="I122" s="13">
        <v>183</v>
      </c>
      <c r="J122" s="13">
        <v>208</v>
      </c>
      <c r="K122" s="13">
        <v>218</v>
      </c>
      <c r="L122" s="61">
        <f t="shared" si="14"/>
        <v>426</v>
      </c>
    </row>
    <row r="123" spans="1:12" ht="14.25" customHeight="1">
      <c r="A123" s="111"/>
      <c r="B123" s="37" t="s">
        <v>94</v>
      </c>
      <c r="C123" s="13">
        <v>62</v>
      </c>
      <c r="D123" s="13">
        <v>63</v>
      </c>
      <c r="E123" s="13">
        <v>71</v>
      </c>
      <c r="F123" s="31">
        <f t="shared" si="15"/>
        <v>134</v>
      </c>
      <c r="G123" s="57"/>
      <c r="H123" s="37" t="s">
        <v>93</v>
      </c>
      <c r="I123" s="13">
        <v>46</v>
      </c>
      <c r="J123" s="13">
        <v>57</v>
      </c>
      <c r="K123" s="13">
        <v>58</v>
      </c>
      <c r="L123" s="61">
        <f t="shared" si="14"/>
        <v>115</v>
      </c>
    </row>
    <row r="124" spans="1:12" ht="14.25" customHeight="1">
      <c r="A124" s="111"/>
      <c r="B124" s="37" t="s">
        <v>92</v>
      </c>
      <c r="C124" s="13">
        <v>144</v>
      </c>
      <c r="D124" s="13">
        <v>144</v>
      </c>
      <c r="E124" s="13">
        <v>167</v>
      </c>
      <c r="F124" s="31">
        <f t="shared" si="15"/>
        <v>311</v>
      </c>
      <c r="G124" s="57"/>
      <c r="H124" s="37" t="s">
        <v>91</v>
      </c>
      <c r="I124" s="13">
        <v>225</v>
      </c>
      <c r="J124" s="13">
        <v>236</v>
      </c>
      <c r="K124" s="13">
        <v>273</v>
      </c>
      <c r="L124" s="61">
        <f t="shared" si="14"/>
        <v>509</v>
      </c>
    </row>
    <row r="125" spans="1:12" ht="14.25" customHeight="1">
      <c r="A125" s="111"/>
      <c r="B125" s="37" t="s">
        <v>90</v>
      </c>
      <c r="C125" s="13">
        <v>49</v>
      </c>
      <c r="D125" s="13">
        <v>34</v>
      </c>
      <c r="E125" s="13">
        <v>55</v>
      </c>
      <c r="F125" s="31">
        <f t="shared" si="15"/>
        <v>89</v>
      </c>
      <c r="G125" s="57"/>
      <c r="H125" s="26" t="s">
        <v>89</v>
      </c>
      <c r="I125" s="25">
        <f>SUM(I116:I124)</f>
        <v>1247</v>
      </c>
      <c r="J125" s="25">
        <f>SUM(J116:J124)</f>
        <v>1498</v>
      </c>
      <c r="K125" s="25">
        <f>SUM(K116:K124)</f>
        <v>1606</v>
      </c>
      <c r="L125" s="60">
        <f>SUM(L116:L124)</f>
        <v>3104</v>
      </c>
    </row>
    <row r="126" spans="1:12" ht="14.25" customHeight="1">
      <c r="A126" s="111"/>
      <c r="B126" s="37" t="s">
        <v>88</v>
      </c>
      <c r="C126" s="13">
        <v>70</v>
      </c>
      <c r="D126" s="13">
        <v>66</v>
      </c>
      <c r="E126" s="13">
        <v>79</v>
      </c>
      <c r="F126" s="31">
        <f t="shared" si="15"/>
        <v>145</v>
      </c>
      <c r="G126" s="57" t="s">
        <v>87</v>
      </c>
      <c r="H126" s="37" t="s">
        <v>86</v>
      </c>
      <c r="I126" s="13">
        <v>34</v>
      </c>
      <c r="J126" s="13">
        <v>52</v>
      </c>
      <c r="K126" s="13">
        <v>37</v>
      </c>
      <c r="L126" s="58">
        <f t="shared" ref="L126:L139" si="16">SUM(J126:K126)</f>
        <v>89</v>
      </c>
    </row>
    <row r="127" spans="1:12" ht="14.25" customHeight="1">
      <c r="A127" s="111"/>
      <c r="B127" s="37" t="s">
        <v>85</v>
      </c>
      <c r="C127" s="13">
        <v>39</v>
      </c>
      <c r="D127" s="13">
        <v>45</v>
      </c>
      <c r="E127" s="13">
        <v>38</v>
      </c>
      <c r="F127" s="31">
        <f t="shared" si="15"/>
        <v>83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6"/>
        <v>19</v>
      </c>
    </row>
    <row r="128" spans="1:12" ht="14.25" customHeight="1">
      <c r="A128" s="111"/>
      <c r="B128" s="37" t="s">
        <v>83</v>
      </c>
      <c r="C128" s="13">
        <v>68</v>
      </c>
      <c r="D128" s="13">
        <v>60</v>
      </c>
      <c r="E128" s="13">
        <v>75</v>
      </c>
      <c r="F128" s="31">
        <f t="shared" si="15"/>
        <v>135</v>
      </c>
      <c r="G128" s="57"/>
      <c r="H128" s="59" t="s">
        <v>82</v>
      </c>
      <c r="I128" s="13">
        <v>42</v>
      </c>
      <c r="J128" s="13">
        <v>57</v>
      </c>
      <c r="K128" s="13">
        <v>71</v>
      </c>
      <c r="L128" s="58">
        <f t="shared" si="16"/>
        <v>128</v>
      </c>
    </row>
    <row r="129" spans="1:12" ht="14.25" customHeight="1">
      <c r="A129" s="111"/>
      <c r="B129" s="37" t="s">
        <v>81</v>
      </c>
      <c r="C129" s="13">
        <v>74</v>
      </c>
      <c r="D129" s="13">
        <v>66</v>
      </c>
      <c r="E129" s="13">
        <v>82</v>
      </c>
      <c r="F129" s="31">
        <f t="shared" si="15"/>
        <v>148</v>
      </c>
      <c r="G129" s="57"/>
      <c r="H129" s="59" t="s">
        <v>80</v>
      </c>
      <c r="I129" s="13">
        <v>20</v>
      </c>
      <c r="J129" s="13">
        <v>20</v>
      </c>
      <c r="K129" s="13">
        <v>17</v>
      </c>
      <c r="L129" s="58">
        <f t="shared" si="16"/>
        <v>37</v>
      </c>
    </row>
    <row r="130" spans="1:12" ht="14.25" customHeight="1">
      <c r="A130" s="111"/>
      <c r="B130" s="37" t="s">
        <v>79</v>
      </c>
      <c r="C130" s="13">
        <v>67</v>
      </c>
      <c r="D130" s="13">
        <v>61</v>
      </c>
      <c r="E130" s="13">
        <v>68</v>
      </c>
      <c r="F130" s="31">
        <f t="shared" si="15"/>
        <v>129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6"/>
        <v>11</v>
      </c>
    </row>
    <row r="131" spans="1:12" ht="14.25" customHeight="1">
      <c r="A131" s="111"/>
      <c r="B131" s="37" t="s">
        <v>77</v>
      </c>
      <c r="C131" s="13">
        <v>112</v>
      </c>
      <c r="D131" s="13">
        <v>110</v>
      </c>
      <c r="E131" s="13">
        <v>107</v>
      </c>
      <c r="F131" s="31">
        <f t="shared" si="15"/>
        <v>217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6"/>
        <v>26</v>
      </c>
    </row>
    <row r="132" spans="1:12" ht="14.25" customHeight="1">
      <c r="A132" s="111"/>
      <c r="B132" s="37" t="s">
        <v>75</v>
      </c>
      <c r="C132" s="13">
        <v>155</v>
      </c>
      <c r="D132" s="13">
        <v>150</v>
      </c>
      <c r="E132" s="13">
        <v>162</v>
      </c>
      <c r="F132" s="31">
        <f t="shared" si="15"/>
        <v>312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6"/>
        <v>44</v>
      </c>
    </row>
    <row r="133" spans="1:12" ht="14.25" customHeight="1">
      <c r="A133" s="111"/>
      <c r="B133" s="37" t="s">
        <v>73</v>
      </c>
      <c r="C133" s="13">
        <v>128</v>
      </c>
      <c r="D133" s="13">
        <v>123</v>
      </c>
      <c r="E133" s="13">
        <v>134</v>
      </c>
      <c r="F133" s="31">
        <f t="shared" si="15"/>
        <v>257</v>
      </c>
      <c r="G133" s="57"/>
      <c r="H133" s="59" t="s">
        <v>72</v>
      </c>
      <c r="I133" s="13">
        <v>18</v>
      </c>
      <c r="J133" s="13">
        <v>14</v>
      </c>
      <c r="K133" s="13">
        <v>15</v>
      </c>
      <c r="L133" s="58">
        <f t="shared" si="16"/>
        <v>29</v>
      </c>
    </row>
    <row r="134" spans="1:12" ht="14.25" customHeight="1">
      <c r="A134" s="111"/>
      <c r="B134" s="37" t="s">
        <v>71</v>
      </c>
      <c r="C134" s="13">
        <v>110</v>
      </c>
      <c r="D134" s="13">
        <v>113</v>
      </c>
      <c r="E134" s="13">
        <v>131</v>
      </c>
      <c r="F134" s="31">
        <f t="shared" si="15"/>
        <v>244</v>
      </c>
      <c r="G134" s="57"/>
      <c r="H134" s="59" t="s">
        <v>70</v>
      </c>
      <c r="I134" s="13">
        <v>18</v>
      </c>
      <c r="J134" s="13">
        <v>18</v>
      </c>
      <c r="K134" s="13">
        <v>22</v>
      </c>
      <c r="L134" s="58">
        <f t="shared" si="16"/>
        <v>40</v>
      </c>
    </row>
    <row r="135" spans="1:12" ht="14.25" customHeight="1">
      <c r="A135" s="111"/>
      <c r="B135" s="37" t="s">
        <v>69</v>
      </c>
      <c r="C135" s="13">
        <v>197</v>
      </c>
      <c r="D135" s="13">
        <v>208</v>
      </c>
      <c r="E135" s="13">
        <v>220</v>
      </c>
      <c r="F135" s="31">
        <f t="shared" si="15"/>
        <v>428</v>
      </c>
      <c r="G135" s="57"/>
      <c r="H135" s="59" t="s">
        <v>68</v>
      </c>
      <c r="I135" s="13">
        <v>25</v>
      </c>
      <c r="J135" s="13">
        <v>22</v>
      </c>
      <c r="K135" s="13">
        <v>25</v>
      </c>
      <c r="L135" s="58">
        <f t="shared" si="16"/>
        <v>47</v>
      </c>
    </row>
    <row r="136" spans="1:12" ht="14.25" customHeight="1">
      <c r="A136" s="111"/>
      <c r="B136" s="37" t="s">
        <v>67</v>
      </c>
      <c r="C136" s="13">
        <v>39</v>
      </c>
      <c r="D136" s="13">
        <v>44</v>
      </c>
      <c r="E136" s="13">
        <v>41</v>
      </c>
      <c r="F136" s="31">
        <f t="shared" si="15"/>
        <v>85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6"/>
        <v>20</v>
      </c>
    </row>
    <row r="137" spans="1:12" ht="14.25" customHeight="1">
      <c r="A137" s="111"/>
      <c r="B137" s="37" t="s">
        <v>65</v>
      </c>
      <c r="C137" s="13">
        <v>211</v>
      </c>
      <c r="D137" s="13">
        <v>170</v>
      </c>
      <c r="E137" s="13">
        <v>189</v>
      </c>
      <c r="F137" s="31">
        <f t="shared" si="15"/>
        <v>359</v>
      </c>
      <c r="G137" s="57"/>
      <c r="H137" s="59" t="s">
        <v>64</v>
      </c>
      <c r="I137" s="13">
        <v>26</v>
      </c>
      <c r="J137" s="13">
        <v>26</v>
      </c>
      <c r="K137" s="13">
        <v>30</v>
      </c>
      <c r="L137" s="58">
        <f t="shared" si="16"/>
        <v>56</v>
      </c>
    </row>
    <row r="138" spans="1:12" ht="14.25" customHeight="1">
      <c r="A138" s="111"/>
      <c r="B138" s="112" t="s">
        <v>63</v>
      </c>
      <c r="C138" s="13">
        <v>126</v>
      </c>
      <c r="D138" s="13">
        <v>176</v>
      </c>
      <c r="E138" s="13">
        <v>183</v>
      </c>
      <c r="F138" s="31">
        <f t="shared" si="15"/>
        <v>359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6"/>
        <v>40</v>
      </c>
    </row>
    <row r="139" spans="1:12" ht="14.25" customHeight="1">
      <c r="A139" s="111"/>
      <c r="B139" s="26" t="s">
        <v>61</v>
      </c>
      <c r="C139" s="25">
        <f>SUM(C117:C138)</f>
        <v>2417</v>
      </c>
      <c r="D139" s="25">
        <f>SUM(D117:D138)</f>
        <v>2364</v>
      </c>
      <c r="E139" s="25">
        <f>SUM(E117:E138)</f>
        <v>2575</v>
      </c>
      <c r="F139" s="24">
        <f>SUM(F117:F138)</f>
        <v>4939</v>
      </c>
      <c r="G139" s="57"/>
      <c r="H139" s="59" t="s">
        <v>60</v>
      </c>
      <c r="I139" s="13">
        <v>11</v>
      </c>
      <c r="J139" s="13">
        <v>12</v>
      </c>
      <c r="K139" s="13">
        <v>10</v>
      </c>
      <c r="L139" s="58">
        <f t="shared" si="16"/>
        <v>22</v>
      </c>
    </row>
    <row r="140" spans="1:12" ht="14.25" customHeight="1">
      <c r="A140" s="111" t="s">
        <v>59</v>
      </c>
      <c r="B140" s="37" t="s">
        <v>58</v>
      </c>
      <c r="C140" s="13">
        <v>137</v>
      </c>
      <c r="D140" s="13">
        <v>158</v>
      </c>
      <c r="E140" s="13">
        <v>183</v>
      </c>
      <c r="F140" s="31">
        <f t="shared" ref="F140:F156" si="17">SUM(D140:E140)</f>
        <v>341</v>
      </c>
      <c r="G140" s="57"/>
      <c r="H140" s="26" t="s">
        <v>57</v>
      </c>
      <c r="I140" s="25">
        <f>SUM(I126:I139)</f>
        <v>270</v>
      </c>
      <c r="J140" s="25">
        <f>SUM(J126:J139)</f>
        <v>299</v>
      </c>
      <c r="K140" s="25">
        <f>SUM(K126:K139)</f>
        <v>309</v>
      </c>
      <c r="L140" s="60">
        <f>SUM(L126:L139)</f>
        <v>608</v>
      </c>
    </row>
    <row r="141" spans="1:12" ht="14.25" customHeight="1">
      <c r="A141" s="111"/>
      <c r="B141" s="37" t="s">
        <v>56</v>
      </c>
      <c r="C141" s="13">
        <v>167</v>
      </c>
      <c r="D141" s="13">
        <v>207</v>
      </c>
      <c r="E141" s="13">
        <v>216</v>
      </c>
      <c r="F141" s="31">
        <f t="shared" si="17"/>
        <v>423</v>
      </c>
      <c r="G141" s="57" t="s">
        <v>55</v>
      </c>
      <c r="H141" s="59" t="s">
        <v>54</v>
      </c>
      <c r="I141" s="13">
        <v>52</v>
      </c>
      <c r="J141" s="13">
        <v>61</v>
      </c>
      <c r="K141" s="13">
        <v>60</v>
      </c>
      <c r="L141" s="58">
        <f>SUM(J141:K141)</f>
        <v>121</v>
      </c>
    </row>
    <row r="142" spans="1:12" ht="14.25" customHeight="1">
      <c r="A142" s="111"/>
      <c r="B142" s="37" t="s">
        <v>53</v>
      </c>
      <c r="C142" s="13">
        <v>154</v>
      </c>
      <c r="D142" s="13">
        <v>178</v>
      </c>
      <c r="E142" s="13">
        <v>192</v>
      </c>
      <c r="F142" s="31">
        <f t="shared" si="17"/>
        <v>370</v>
      </c>
      <c r="G142" s="57"/>
      <c r="H142" s="59" t="s">
        <v>52</v>
      </c>
      <c r="I142" s="13">
        <v>46</v>
      </c>
      <c r="J142" s="13">
        <v>52</v>
      </c>
      <c r="K142" s="13">
        <v>41</v>
      </c>
      <c r="L142" s="58">
        <f>SUM(J142:K142)</f>
        <v>93</v>
      </c>
    </row>
    <row r="143" spans="1:12" ht="14.25" customHeight="1">
      <c r="A143" s="111"/>
      <c r="B143" s="37" t="s">
        <v>51</v>
      </c>
      <c r="C143" s="13">
        <v>65</v>
      </c>
      <c r="D143" s="13">
        <v>72</v>
      </c>
      <c r="E143" s="13">
        <v>94</v>
      </c>
      <c r="F143" s="31">
        <f t="shared" si="17"/>
        <v>166</v>
      </c>
      <c r="G143" s="57"/>
      <c r="H143" s="59" t="s">
        <v>50</v>
      </c>
      <c r="I143" s="13">
        <v>52</v>
      </c>
      <c r="J143" s="13">
        <v>51</v>
      </c>
      <c r="K143" s="13">
        <v>48</v>
      </c>
      <c r="L143" s="58">
        <f>SUM(J143:K143)</f>
        <v>99</v>
      </c>
    </row>
    <row r="144" spans="1:12" ht="14.25" customHeight="1">
      <c r="A144" s="111"/>
      <c r="B144" s="37" t="s">
        <v>49</v>
      </c>
      <c r="C144" s="13">
        <v>31</v>
      </c>
      <c r="D144" s="13">
        <v>35</v>
      </c>
      <c r="E144" s="13">
        <v>33</v>
      </c>
      <c r="F144" s="31">
        <f t="shared" si="17"/>
        <v>68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3" ht="14.25" customHeight="1">
      <c r="A145" s="111"/>
      <c r="B145" s="37" t="s">
        <v>47</v>
      </c>
      <c r="C145" s="13">
        <v>132</v>
      </c>
      <c r="D145" s="13">
        <v>165</v>
      </c>
      <c r="E145" s="13">
        <v>192</v>
      </c>
      <c r="F145" s="31">
        <f t="shared" si="17"/>
        <v>357</v>
      </c>
      <c r="G145" s="57"/>
      <c r="H145" s="59" t="s">
        <v>46</v>
      </c>
      <c r="I145" s="13">
        <v>29</v>
      </c>
      <c r="J145" s="13">
        <v>36</v>
      </c>
      <c r="K145" s="13">
        <v>33</v>
      </c>
      <c r="L145" s="58">
        <f>SUM(J145:K145)</f>
        <v>69</v>
      </c>
    </row>
    <row r="146" spans="1:13" ht="14.25" customHeight="1">
      <c r="A146" s="111"/>
      <c r="B146" s="37" t="s">
        <v>45</v>
      </c>
      <c r="C146" s="13">
        <v>32</v>
      </c>
      <c r="D146" s="13">
        <v>43</v>
      </c>
      <c r="E146" s="13">
        <v>41</v>
      </c>
      <c r="F146" s="31">
        <f t="shared" si="17"/>
        <v>84</v>
      </c>
      <c r="G146" s="57"/>
      <c r="H146" s="26" t="s">
        <v>44</v>
      </c>
      <c r="I146" s="25">
        <f>SUM(I141:I145)</f>
        <v>213</v>
      </c>
      <c r="J146" s="25">
        <f>SUM(J141:J145)</f>
        <v>233</v>
      </c>
      <c r="K146" s="25">
        <f>SUM(K141:K145)</f>
        <v>218</v>
      </c>
      <c r="L146" s="56">
        <f>SUM(L141:L145)</f>
        <v>451</v>
      </c>
    </row>
    <row r="147" spans="1:13" ht="14.25" customHeight="1">
      <c r="A147" s="111"/>
      <c r="B147" s="37" t="s">
        <v>43</v>
      </c>
      <c r="C147" s="13">
        <v>41</v>
      </c>
      <c r="D147" s="13">
        <v>49</v>
      </c>
      <c r="E147" s="13">
        <v>57</v>
      </c>
      <c r="F147" s="31">
        <f t="shared" si="17"/>
        <v>106</v>
      </c>
      <c r="G147" s="129" t="s">
        <v>42</v>
      </c>
      <c r="H147" s="130"/>
      <c r="I147" s="55">
        <f>SUM(C139+C157+C164+C167+I125+I140+I146)</f>
        <v>6966</v>
      </c>
      <c r="J147" s="55">
        <f>SUM(D139+D157+D164+D167+J125+J140+J146)</f>
        <v>7805</v>
      </c>
      <c r="K147" s="55">
        <f>SUM(E139+E157+E164+E167+K125+K140+K146)</f>
        <v>8408</v>
      </c>
      <c r="L147" s="54">
        <f>SUM(F139+F157+F164+F167+L125+L140+L146)</f>
        <v>16213</v>
      </c>
    </row>
    <row r="148" spans="1:13" ht="14.25" customHeight="1">
      <c r="A148" s="111"/>
      <c r="B148" s="37" t="s">
        <v>41</v>
      </c>
      <c r="C148" s="13">
        <v>100</v>
      </c>
      <c r="D148" s="13">
        <v>126</v>
      </c>
      <c r="E148" s="13">
        <v>152</v>
      </c>
      <c r="F148" s="31">
        <f t="shared" si="17"/>
        <v>278</v>
      </c>
      <c r="G148" s="53"/>
      <c r="H148" s="112"/>
      <c r="I148" s="13"/>
      <c r="J148" s="13"/>
      <c r="K148" s="13"/>
      <c r="L148" s="52"/>
    </row>
    <row r="149" spans="1:13" ht="14.25" customHeight="1">
      <c r="A149" s="111"/>
      <c r="B149" s="37" t="s">
        <v>40</v>
      </c>
      <c r="C149" s="13">
        <v>64</v>
      </c>
      <c r="D149" s="13">
        <v>84</v>
      </c>
      <c r="E149" s="13">
        <v>97</v>
      </c>
      <c r="F149" s="31">
        <f t="shared" si="17"/>
        <v>181</v>
      </c>
      <c r="G149" s="146" t="s">
        <v>39</v>
      </c>
      <c r="H149" s="147"/>
      <c r="I149" s="150">
        <f>SUM(C30+I39+I67+I147)</f>
        <v>19389</v>
      </c>
      <c r="J149" s="150">
        <f>SUM(D30+J39+J67+J147)</f>
        <v>22984</v>
      </c>
      <c r="K149" s="150">
        <f>SUM(E30+K39+K67+K147)</f>
        <v>24627</v>
      </c>
      <c r="L149" s="152">
        <f>SUM(J149:K149)</f>
        <v>47611</v>
      </c>
    </row>
    <row r="150" spans="1:13" ht="14.25" customHeight="1">
      <c r="A150" s="111"/>
      <c r="B150" s="37" t="s">
        <v>38</v>
      </c>
      <c r="C150" s="13">
        <v>145</v>
      </c>
      <c r="D150" s="13">
        <v>169</v>
      </c>
      <c r="E150" s="13">
        <v>178</v>
      </c>
      <c r="F150" s="31">
        <f t="shared" si="17"/>
        <v>347</v>
      </c>
      <c r="G150" s="148"/>
      <c r="H150" s="149"/>
      <c r="I150" s="151"/>
      <c r="J150" s="151"/>
      <c r="K150" s="151"/>
      <c r="L150" s="174"/>
      <c r="M150" s="116"/>
    </row>
    <row r="151" spans="1:13" ht="14.25" customHeight="1">
      <c r="A151" s="111"/>
      <c r="B151" s="37" t="s">
        <v>37</v>
      </c>
      <c r="C151" s="13">
        <v>31</v>
      </c>
      <c r="D151" s="13">
        <v>35</v>
      </c>
      <c r="E151" s="13">
        <v>39</v>
      </c>
      <c r="F151" s="31">
        <f t="shared" si="17"/>
        <v>74</v>
      </c>
      <c r="G151" s="154" t="s">
        <v>36</v>
      </c>
      <c r="H151" s="155"/>
      <c r="I151" s="156">
        <f>I149-'H30.9月'!I149</f>
        <v>20</v>
      </c>
      <c r="J151" s="156">
        <f>J149-'H30.9月'!J149</f>
        <v>-26</v>
      </c>
      <c r="K151" s="156">
        <f>K149-'H30.9月'!K149</f>
        <v>4</v>
      </c>
      <c r="L151" s="175">
        <f>L149-'H30.9月'!L149</f>
        <v>-22</v>
      </c>
      <c r="M151" s="116"/>
    </row>
    <row r="152" spans="1:13" ht="14.25" customHeight="1">
      <c r="A152" s="111"/>
      <c r="B152" s="37" t="s">
        <v>35</v>
      </c>
      <c r="C152" s="13">
        <v>23</v>
      </c>
      <c r="D152" s="13">
        <v>25</v>
      </c>
      <c r="E152" s="13">
        <v>27</v>
      </c>
      <c r="F152" s="31">
        <f t="shared" si="17"/>
        <v>52</v>
      </c>
      <c r="G152" s="148"/>
      <c r="H152" s="149"/>
      <c r="I152" s="157"/>
      <c r="J152" s="157"/>
      <c r="K152" s="157"/>
      <c r="L152" s="176"/>
      <c r="M152" s="116"/>
    </row>
    <row r="153" spans="1:13" ht="14.25" customHeight="1">
      <c r="A153" s="111"/>
      <c r="B153" s="37" t="s">
        <v>34</v>
      </c>
      <c r="C153" s="13">
        <v>65</v>
      </c>
      <c r="D153" s="13">
        <v>95</v>
      </c>
      <c r="E153" s="13">
        <v>95</v>
      </c>
      <c r="F153" s="31">
        <f t="shared" si="17"/>
        <v>190</v>
      </c>
      <c r="G153" s="170" t="s">
        <v>33</v>
      </c>
      <c r="H153" s="171"/>
      <c r="I153" s="13"/>
      <c r="J153" s="13">
        <v>48</v>
      </c>
      <c r="K153" s="13">
        <v>51</v>
      </c>
      <c r="L153" s="70">
        <v>50</v>
      </c>
    </row>
    <row r="154" spans="1:13" ht="14.25" customHeight="1">
      <c r="A154" s="111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7"/>
        <v>120</v>
      </c>
      <c r="G154" s="172" t="s">
        <v>31</v>
      </c>
      <c r="H154" s="173"/>
      <c r="I154" s="50"/>
      <c r="J154" s="50">
        <v>36</v>
      </c>
      <c r="K154" s="50">
        <v>68</v>
      </c>
      <c r="L154" s="48">
        <f t="shared" ref="L154:L159" si="18">SUM(J154:K154)</f>
        <v>104</v>
      </c>
    </row>
    <row r="155" spans="1:13" ht="14.25" customHeight="1">
      <c r="A155" s="111"/>
      <c r="B155" s="37" t="s">
        <v>30</v>
      </c>
      <c r="C155" s="13">
        <v>247</v>
      </c>
      <c r="D155" s="13">
        <v>232</v>
      </c>
      <c r="E155" s="13">
        <v>289</v>
      </c>
      <c r="F155" s="31">
        <f t="shared" si="17"/>
        <v>521</v>
      </c>
      <c r="G155" s="172" t="s">
        <v>29</v>
      </c>
      <c r="H155" s="173"/>
      <c r="I155" s="50"/>
      <c r="J155" s="50">
        <v>43</v>
      </c>
      <c r="K155" s="50">
        <v>46</v>
      </c>
      <c r="L155" s="48">
        <f t="shared" si="18"/>
        <v>89</v>
      </c>
    </row>
    <row r="156" spans="1:13" ht="14.25" customHeight="1">
      <c r="A156" s="111"/>
      <c r="B156" s="37" t="s">
        <v>28</v>
      </c>
      <c r="C156" s="13">
        <v>40</v>
      </c>
      <c r="D156" s="13">
        <v>38</v>
      </c>
      <c r="E156" s="13">
        <v>42</v>
      </c>
      <c r="F156" s="31">
        <f t="shared" si="17"/>
        <v>80</v>
      </c>
      <c r="G156" s="172" t="s">
        <v>27</v>
      </c>
      <c r="H156" s="173"/>
      <c r="I156" s="50"/>
      <c r="J156" s="50">
        <v>10</v>
      </c>
      <c r="K156" s="50">
        <v>13</v>
      </c>
      <c r="L156" s="48">
        <f t="shared" si="18"/>
        <v>23</v>
      </c>
    </row>
    <row r="157" spans="1:13" ht="14.25" customHeight="1">
      <c r="A157" s="111"/>
      <c r="B157" s="26" t="s">
        <v>26</v>
      </c>
      <c r="C157" s="25">
        <f>SUM(C140:C156)</f>
        <v>1524</v>
      </c>
      <c r="D157" s="25">
        <f>SUM(D140:D156)</f>
        <v>1767</v>
      </c>
      <c r="E157" s="25">
        <f>SUM(E140:E156)</f>
        <v>1991</v>
      </c>
      <c r="F157" s="24">
        <f>SUM(F140:F156)</f>
        <v>3758</v>
      </c>
      <c r="G157" s="172" t="s">
        <v>25</v>
      </c>
      <c r="H157" s="173"/>
      <c r="I157" s="50"/>
      <c r="J157" s="50">
        <v>25</v>
      </c>
      <c r="K157" s="50">
        <v>31</v>
      </c>
      <c r="L157" s="48">
        <f t="shared" si="18"/>
        <v>56</v>
      </c>
    </row>
    <row r="158" spans="1:13" ht="14.25" customHeight="1">
      <c r="A158" s="111" t="s">
        <v>24</v>
      </c>
      <c r="B158" s="37" t="s">
        <v>23</v>
      </c>
      <c r="C158" s="13">
        <v>122</v>
      </c>
      <c r="D158" s="13">
        <v>165</v>
      </c>
      <c r="E158" s="13">
        <v>164</v>
      </c>
      <c r="F158" s="31">
        <f t="shared" ref="F158:F163" si="19">SUM(D158:E158)</f>
        <v>329</v>
      </c>
      <c r="G158" s="172" t="s">
        <v>22</v>
      </c>
      <c r="H158" s="173"/>
      <c r="I158" s="50"/>
      <c r="J158" s="50"/>
      <c r="K158" s="50"/>
      <c r="L158" s="48">
        <f t="shared" si="18"/>
        <v>0</v>
      </c>
    </row>
    <row r="159" spans="1:13" ht="14.25" customHeight="1">
      <c r="A159" s="111"/>
      <c r="B159" s="37" t="s">
        <v>21</v>
      </c>
      <c r="C159" s="13">
        <v>209</v>
      </c>
      <c r="D159" s="13">
        <v>255</v>
      </c>
      <c r="E159" s="13">
        <v>279</v>
      </c>
      <c r="F159" s="31">
        <f t="shared" si="19"/>
        <v>534</v>
      </c>
      <c r="G159" s="160" t="s">
        <v>20</v>
      </c>
      <c r="H159" s="161"/>
      <c r="I159" s="49"/>
      <c r="J159" s="49">
        <v>4</v>
      </c>
      <c r="K159" s="49"/>
      <c r="L159" s="48">
        <f t="shared" si="18"/>
        <v>4</v>
      </c>
    </row>
    <row r="160" spans="1:13" ht="14.25" customHeight="1">
      <c r="A160" s="111"/>
      <c r="B160" s="37" t="s">
        <v>19</v>
      </c>
      <c r="C160" s="13">
        <v>65</v>
      </c>
      <c r="D160" s="13">
        <v>86</v>
      </c>
      <c r="E160" s="13">
        <v>79</v>
      </c>
      <c r="F160" s="31">
        <f t="shared" si="19"/>
        <v>165</v>
      </c>
      <c r="G160" s="110" t="s">
        <v>18</v>
      </c>
      <c r="H160" s="46"/>
      <c r="I160" s="45"/>
      <c r="J160" s="44"/>
      <c r="K160" s="44"/>
      <c r="L160" s="43"/>
    </row>
    <row r="161" spans="1:12" ht="14.25" customHeight="1">
      <c r="A161" s="111"/>
      <c r="B161" s="37" t="s">
        <v>17</v>
      </c>
      <c r="C161" s="13">
        <v>51</v>
      </c>
      <c r="D161" s="13">
        <v>77</v>
      </c>
      <c r="E161" s="13">
        <v>84</v>
      </c>
      <c r="F161" s="31">
        <f t="shared" si="19"/>
        <v>161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11"/>
      <c r="B162" s="37" t="s">
        <v>15</v>
      </c>
      <c r="C162" s="13">
        <v>208</v>
      </c>
      <c r="D162" s="13">
        <v>283</v>
      </c>
      <c r="E162" s="13">
        <v>291</v>
      </c>
      <c r="F162" s="31">
        <f t="shared" si="19"/>
        <v>574</v>
      </c>
      <c r="G162" s="42" t="s">
        <v>14</v>
      </c>
      <c r="H162" s="41" t="s">
        <v>11</v>
      </c>
      <c r="I162" s="40">
        <f>SUM(L162/L149)</f>
        <v>0.40736384448971874</v>
      </c>
      <c r="J162" s="39">
        <v>8703</v>
      </c>
      <c r="K162" s="39">
        <v>10692</v>
      </c>
      <c r="L162" s="38">
        <f t="shared" ref="L162:L167" si="20">SUM(J162:K162)</f>
        <v>19395</v>
      </c>
    </row>
    <row r="163" spans="1:12" ht="14.25" customHeight="1">
      <c r="A163" s="111"/>
      <c r="B163" s="37" t="s">
        <v>13</v>
      </c>
      <c r="C163" s="13">
        <v>36</v>
      </c>
      <c r="D163" s="13">
        <v>49</v>
      </c>
      <c r="E163" s="13">
        <v>48</v>
      </c>
      <c r="F163" s="31">
        <f t="shared" si="19"/>
        <v>97</v>
      </c>
      <c r="G163" s="165" t="s">
        <v>12</v>
      </c>
      <c r="H163" s="36" t="s">
        <v>11</v>
      </c>
      <c r="I163" s="35">
        <f>SUM(L163/L149)</f>
        <v>0.33807313435970682</v>
      </c>
      <c r="J163" s="34">
        <v>7056</v>
      </c>
      <c r="K163" s="34">
        <v>9040</v>
      </c>
      <c r="L163" s="38">
        <f t="shared" si="20"/>
        <v>16096</v>
      </c>
    </row>
    <row r="164" spans="1:12" ht="14.25" customHeight="1">
      <c r="A164" s="111"/>
      <c r="B164" s="26" t="s">
        <v>10</v>
      </c>
      <c r="C164" s="25">
        <f>SUM(C158:C163)</f>
        <v>691</v>
      </c>
      <c r="D164" s="25">
        <f>SUM(D158:D163)</f>
        <v>915</v>
      </c>
      <c r="E164" s="25">
        <f>SUM(E158:E163)</f>
        <v>945</v>
      </c>
      <c r="F164" s="24">
        <f>SUM(F158:F163)</f>
        <v>1860</v>
      </c>
      <c r="G164" s="166"/>
      <c r="H164" s="30" t="s">
        <v>9</v>
      </c>
      <c r="I164" s="29">
        <f>L164/F30</f>
        <v>0.28649908440153155</v>
      </c>
      <c r="J164" s="28">
        <v>772</v>
      </c>
      <c r="K164" s="28">
        <v>949</v>
      </c>
      <c r="L164" s="27">
        <f t="shared" si="20"/>
        <v>1721</v>
      </c>
    </row>
    <row r="165" spans="1:12" ht="14.25" customHeight="1">
      <c r="A165" s="111" t="s">
        <v>8</v>
      </c>
      <c r="B165" s="112" t="s">
        <v>7</v>
      </c>
      <c r="C165" s="13">
        <v>318</v>
      </c>
      <c r="D165" s="13">
        <v>362</v>
      </c>
      <c r="E165" s="13">
        <v>376</v>
      </c>
      <c r="F165" s="31">
        <f>SUM(D165:E165)</f>
        <v>738</v>
      </c>
      <c r="G165" s="166"/>
      <c r="H165" s="30" t="s">
        <v>6</v>
      </c>
      <c r="I165" s="29">
        <f>L165/L39</f>
        <v>0.37387698686938492</v>
      </c>
      <c r="J165" s="28">
        <v>1658</v>
      </c>
      <c r="K165" s="28">
        <v>2129</v>
      </c>
      <c r="L165" s="27">
        <f t="shared" si="20"/>
        <v>3787</v>
      </c>
    </row>
    <row r="166" spans="1:12" ht="14.25" customHeight="1">
      <c r="A166" s="111"/>
      <c r="B166" s="112" t="s">
        <v>5</v>
      </c>
      <c r="C166" s="13">
        <v>286</v>
      </c>
      <c r="D166" s="13">
        <v>367</v>
      </c>
      <c r="E166" s="13">
        <v>388</v>
      </c>
      <c r="F166" s="31">
        <f>SUM(D166:E166)</f>
        <v>755</v>
      </c>
      <c r="G166" s="166"/>
      <c r="H166" s="30" t="s">
        <v>4</v>
      </c>
      <c r="I166" s="29">
        <f>L166/L67</f>
        <v>0.30336784169833575</v>
      </c>
      <c r="J166" s="28">
        <v>2042</v>
      </c>
      <c r="K166" s="28">
        <v>2588</v>
      </c>
      <c r="L166" s="27">
        <f t="shared" si="20"/>
        <v>4630</v>
      </c>
    </row>
    <row r="167" spans="1:12" ht="14.25" customHeight="1">
      <c r="A167" s="111"/>
      <c r="B167" s="26" t="s">
        <v>3</v>
      </c>
      <c r="C167" s="25">
        <f>SUM(C165:C166)</f>
        <v>604</v>
      </c>
      <c r="D167" s="25">
        <f>SUM(D165:D166)</f>
        <v>729</v>
      </c>
      <c r="E167" s="25">
        <f>SUM(E165:E166)</f>
        <v>764</v>
      </c>
      <c r="F167" s="24">
        <f>SUM(F165:F166)</f>
        <v>1493</v>
      </c>
      <c r="G167" s="167"/>
      <c r="H167" s="23" t="s">
        <v>2</v>
      </c>
      <c r="I167" s="22">
        <f>L167/L147</f>
        <v>0.36748288410534757</v>
      </c>
      <c r="J167" s="21">
        <v>2584</v>
      </c>
      <c r="K167" s="21">
        <v>3374</v>
      </c>
      <c r="L167" s="20">
        <f t="shared" si="20"/>
        <v>5958</v>
      </c>
    </row>
    <row r="168" spans="1:12" ht="14.25" customHeight="1">
      <c r="A168" s="111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11"/>
      <c r="B169" s="13"/>
      <c r="C169" s="13"/>
      <c r="D169" s="13"/>
      <c r="E169" s="13"/>
      <c r="F169" s="12"/>
      <c r="G169" s="168" t="s">
        <v>1</v>
      </c>
      <c r="H169" s="169"/>
      <c r="I169" s="11">
        <v>347</v>
      </c>
      <c r="J169" s="11">
        <v>139</v>
      </c>
      <c r="K169" s="11">
        <v>241</v>
      </c>
      <c r="L169" s="10">
        <f>SUM(J169:K169)</f>
        <v>380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view="pageBreakPreview" topLeftCell="A142" zoomScaleNormal="100" workbookViewId="0">
      <selection activeCell="J159" sqref="J159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1" width="6.75" style="2" customWidth="1"/>
    <col min="12" max="12" width="7.625" style="2" bestFit="1" customWidth="1"/>
    <col min="13" max="13" width="9" style="1" hidden="1" customWidth="1"/>
    <col min="14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285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31</v>
      </c>
      <c r="K4" s="90">
        <v>38</v>
      </c>
      <c r="L4" s="58">
        <f t="shared" ref="L4:L9" si="0">SUM(J4:K4)</f>
        <v>69</v>
      </c>
    </row>
    <row r="5" spans="1:12" ht="14.25" customHeight="1">
      <c r="A5" s="72" t="s">
        <v>263</v>
      </c>
      <c r="B5" s="71" t="s">
        <v>262</v>
      </c>
      <c r="C5" s="89">
        <v>332</v>
      </c>
      <c r="D5" s="89">
        <v>394</v>
      </c>
      <c r="E5" s="89">
        <v>401</v>
      </c>
      <c r="F5" s="31">
        <f t="shared" ref="F5:F21" si="1">SUM(D5:E5)</f>
        <v>795</v>
      </c>
      <c r="G5" s="57"/>
      <c r="H5" s="37" t="s">
        <v>261</v>
      </c>
      <c r="I5" s="13">
        <v>175</v>
      </c>
      <c r="J5" s="13">
        <v>211</v>
      </c>
      <c r="K5" s="13">
        <v>240</v>
      </c>
      <c r="L5" s="58">
        <f t="shared" si="0"/>
        <v>451</v>
      </c>
    </row>
    <row r="6" spans="1:12" ht="14.25" customHeight="1">
      <c r="A6" s="113"/>
      <c r="B6" s="37" t="s">
        <v>260</v>
      </c>
      <c r="C6" s="86">
        <v>209</v>
      </c>
      <c r="D6" s="86">
        <v>210</v>
      </c>
      <c r="E6" s="86">
        <v>201</v>
      </c>
      <c r="F6" s="31">
        <f t="shared" si="1"/>
        <v>411</v>
      </c>
      <c r="G6" s="57"/>
      <c r="H6" s="37" t="s">
        <v>259</v>
      </c>
      <c r="I6" s="13">
        <v>114</v>
      </c>
      <c r="J6" s="13">
        <v>144</v>
      </c>
      <c r="K6" s="13">
        <v>170</v>
      </c>
      <c r="L6" s="58">
        <f t="shared" si="0"/>
        <v>314</v>
      </c>
    </row>
    <row r="7" spans="1:12" ht="14.25" customHeight="1">
      <c r="A7" s="113"/>
      <c r="B7" s="37" t="s">
        <v>258</v>
      </c>
      <c r="C7" s="86">
        <v>120</v>
      </c>
      <c r="D7" s="86">
        <v>133</v>
      </c>
      <c r="E7" s="86">
        <v>150</v>
      </c>
      <c r="F7" s="31">
        <f t="shared" si="1"/>
        <v>283</v>
      </c>
      <c r="G7" s="57"/>
      <c r="H7" s="37" t="s">
        <v>257</v>
      </c>
      <c r="I7" s="13">
        <v>77</v>
      </c>
      <c r="J7" s="13">
        <v>102</v>
      </c>
      <c r="K7" s="13">
        <v>105</v>
      </c>
      <c r="L7" s="58">
        <f t="shared" si="0"/>
        <v>207</v>
      </c>
    </row>
    <row r="8" spans="1:12" ht="14.25" customHeight="1">
      <c r="A8" s="113"/>
      <c r="B8" s="37" t="s">
        <v>256</v>
      </c>
      <c r="C8" s="86">
        <v>163</v>
      </c>
      <c r="D8" s="86">
        <v>175</v>
      </c>
      <c r="E8" s="86">
        <v>204</v>
      </c>
      <c r="F8" s="31">
        <f t="shared" si="1"/>
        <v>379</v>
      </c>
      <c r="G8" s="57"/>
      <c r="H8" s="37" t="s">
        <v>219</v>
      </c>
      <c r="I8" s="13">
        <v>56</v>
      </c>
      <c r="J8" s="13">
        <v>73</v>
      </c>
      <c r="K8" s="13">
        <v>77</v>
      </c>
      <c r="L8" s="58">
        <f t="shared" si="0"/>
        <v>150</v>
      </c>
    </row>
    <row r="9" spans="1:12" ht="14.25" customHeight="1">
      <c r="A9" s="113"/>
      <c r="B9" s="37" t="s">
        <v>255</v>
      </c>
      <c r="C9" s="86">
        <v>54</v>
      </c>
      <c r="D9" s="86">
        <v>61</v>
      </c>
      <c r="E9" s="86">
        <v>72</v>
      </c>
      <c r="F9" s="31">
        <f t="shared" si="1"/>
        <v>133</v>
      </c>
      <c r="G9" s="57"/>
      <c r="H9" s="37" t="s">
        <v>254</v>
      </c>
      <c r="I9" s="13">
        <v>73</v>
      </c>
      <c r="J9" s="13">
        <v>87</v>
      </c>
      <c r="K9" s="13">
        <v>93</v>
      </c>
      <c r="L9" s="58">
        <f t="shared" si="0"/>
        <v>180</v>
      </c>
    </row>
    <row r="10" spans="1:12" ht="14.25" customHeight="1">
      <c r="A10" s="113"/>
      <c r="B10" s="37" t="s">
        <v>253</v>
      </c>
      <c r="C10" s="86">
        <v>301</v>
      </c>
      <c r="D10" s="86">
        <v>380</v>
      </c>
      <c r="E10" s="86">
        <v>400</v>
      </c>
      <c r="F10" s="31">
        <f t="shared" si="1"/>
        <v>780</v>
      </c>
      <c r="G10" s="83"/>
      <c r="H10" s="26" t="s">
        <v>252</v>
      </c>
      <c r="I10" s="25">
        <f>SUM(I4:I9)</f>
        <v>523</v>
      </c>
      <c r="J10" s="25">
        <f>SUM(J4:J9)</f>
        <v>648</v>
      </c>
      <c r="K10" s="25">
        <f>SUM(K4:K9)</f>
        <v>723</v>
      </c>
      <c r="L10" s="60">
        <f>SUM(L4:L9)</f>
        <v>1371</v>
      </c>
    </row>
    <row r="11" spans="1:12" ht="14.25" customHeight="1">
      <c r="A11" s="113"/>
      <c r="B11" s="37" t="s">
        <v>251</v>
      </c>
      <c r="C11" s="86">
        <v>64</v>
      </c>
      <c r="D11" s="86">
        <v>80</v>
      </c>
      <c r="E11" s="86">
        <v>91</v>
      </c>
      <c r="F11" s="31">
        <f t="shared" si="1"/>
        <v>171</v>
      </c>
      <c r="G11" s="57" t="s">
        <v>250</v>
      </c>
      <c r="H11" s="37" t="s">
        <v>249</v>
      </c>
      <c r="I11" s="13">
        <v>52</v>
      </c>
      <c r="J11" s="13">
        <v>63</v>
      </c>
      <c r="K11" s="13">
        <v>74</v>
      </c>
      <c r="L11" s="58">
        <f t="shared" ref="L11:L22" si="2">SUM(J11:K11)</f>
        <v>137</v>
      </c>
    </row>
    <row r="12" spans="1:12" ht="14.25" customHeight="1">
      <c r="A12" s="113"/>
      <c r="B12" s="37" t="s">
        <v>248</v>
      </c>
      <c r="C12" s="86">
        <v>113</v>
      </c>
      <c r="D12" s="86">
        <v>161</v>
      </c>
      <c r="E12" s="86">
        <v>175</v>
      </c>
      <c r="F12" s="31">
        <f t="shared" si="1"/>
        <v>336</v>
      </c>
      <c r="G12" s="57"/>
      <c r="H12" s="37" t="s">
        <v>204</v>
      </c>
      <c r="I12" s="13">
        <v>31</v>
      </c>
      <c r="J12" s="13">
        <v>28</v>
      </c>
      <c r="K12" s="13">
        <v>34</v>
      </c>
      <c r="L12" s="58">
        <f t="shared" si="2"/>
        <v>62</v>
      </c>
    </row>
    <row r="13" spans="1:12" ht="14.25" customHeight="1">
      <c r="A13" s="113"/>
      <c r="B13" s="37" t="s">
        <v>247</v>
      </c>
      <c r="C13" s="86">
        <v>151</v>
      </c>
      <c r="D13" s="86">
        <v>218</v>
      </c>
      <c r="E13" s="86">
        <v>224</v>
      </c>
      <c r="F13" s="31">
        <f t="shared" si="1"/>
        <v>442</v>
      </c>
      <c r="G13" s="57"/>
      <c r="H13" s="37" t="s">
        <v>246</v>
      </c>
      <c r="I13" s="13">
        <v>38</v>
      </c>
      <c r="J13" s="13">
        <v>39</v>
      </c>
      <c r="K13" s="13">
        <v>49</v>
      </c>
      <c r="L13" s="58">
        <f t="shared" si="2"/>
        <v>88</v>
      </c>
    </row>
    <row r="14" spans="1:12" ht="14.25" customHeight="1">
      <c r="A14" s="113"/>
      <c r="B14" s="37" t="s">
        <v>245</v>
      </c>
      <c r="C14" s="86">
        <v>42</v>
      </c>
      <c r="D14" s="86">
        <v>55</v>
      </c>
      <c r="E14" s="86">
        <v>53</v>
      </c>
      <c r="F14" s="31">
        <f t="shared" si="1"/>
        <v>108</v>
      </c>
      <c r="G14" s="57"/>
      <c r="H14" s="37" t="s">
        <v>244</v>
      </c>
      <c r="I14" s="13">
        <v>107</v>
      </c>
      <c r="J14" s="13">
        <v>120</v>
      </c>
      <c r="K14" s="13">
        <v>118</v>
      </c>
      <c r="L14" s="58">
        <f t="shared" si="2"/>
        <v>238</v>
      </c>
    </row>
    <row r="15" spans="1:12" ht="14.25" customHeight="1">
      <c r="A15" s="113"/>
      <c r="B15" s="37" t="s">
        <v>243</v>
      </c>
      <c r="C15" s="86">
        <v>26</v>
      </c>
      <c r="D15" s="86">
        <v>33</v>
      </c>
      <c r="E15" s="86">
        <v>37</v>
      </c>
      <c r="F15" s="31">
        <f t="shared" si="1"/>
        <v>70</v>
      </c>
      <c r="G15" s="57"/>
      <c r="H15" s="37" t="s">
        <v>242</v>
      </c>
      <c r="I15" s="13">
        <v>33</v>
      </c>
      <c r="J15" s="13">
        <v>37</v>
      </c>
      <c r="K15" s="13">
        <v>47</v>
      </c>
      <c r="L15" s="58">
        <f t="shared" si="2"/>
        <v>84</v>
      </c>
    </row>
    <row r="16" spans="1:12" ht="14.25" customHeight="1">
      <c r="A16" s="113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67</v>
      </c>
      <c r="J16" s="13">
        <v>58</v>
      </c>
      <c r="K16" s="13">
        <v>78</v>
      </c>
      <c r="L16" s="58">
        <f t="shared" si="2"/>
        <v>136</v>
      </c>
    </row>
    <row r="17" spans="1:12" ht="14.25" customHeight="1">
      <c r="A17" s="113"/>
      <c r="B17" s="114" t="s">
        <v>239</v>
      </c>
      <c r="C17" s="86">
        <v>46</v>
      </c>
      <c r="D17" s="86">
        <v>62</v>
      </c>
      <c r="E17" s="86">
        <v>66</v>
      </c>
      <c r="F17" s="31">
        <f t="shared" si="1"/>
        <v>128</v>
      </c>
      <c r="G17" s="57"/>
      <c r="H17" s="37" t="s">
        <v>238</v>
      </c>
      <c r="I17" s="13">
        <v>83</v>
      </c>
      <c r="J17" s="13">
        <v>95</v>
      </c>
      <c r="K17" s="13">
        <v>85</v>
      </c>
      <c r="L17" s="58">
        <f t="shared" si="2"/>
        <v>180</v>
      </c>
    </row>
    <row r="18" spans="1:12" ht="14.25" customHeight="1">
      <c r="A18" s="113"/>
      <c r="B18" s="37" t="s">
        <v>237</v>
      </c>
      <c r="C18" s="86">
        <v>83</v>
      </c>
      <c r="D18" s="86">
        <v>114</v>
      </c>
      <c r="E18" s="86">
        <v>127</v>
      </c>
      <c r="F18" s="31">
        <f t="shared" si="1"/>
        <v>241</v>
      </c>
      <c r="G18" s="57"/>
      <c r="H18" s="37" t="s">
        <v>236</v>
      </c>
      <c r="I18" s="13">
        <v>60</v>
      </c>
      <c r="J18" s="13">
        <v>66</v>
      </c>
      <c r="K18" s="13">
        <v>83</v>
      </c>
      <c r="L18" s="58">
        <f t="shared" si="2"/>
        <v>149</v>
      </c>
    </row>
    <row r="19" spans="1:12" ht="14.25" customHeight="1">
      <c r="A19" s="113"/>
      <c r="B19" s="37" t="s">
        <v>235</v>
      </c>
      <c r="C19" s="86">
        <v>21</v>
      </c>
      <c r="D19" s="86">
        <v>21</v>
      </c>
      <c r="E19" s="86">
        <v>26</v>
      </c>
      <c r="F19" s="31">
        <f t="shared" si="1"/>
        <v>47</v>
      </c>
      <c r="G19" s="57"/>
      <c r="H19" s="37" t="s">
        <v>234</v>
      </c>
      <c r="I19" s="13">
        <v>24</v>
      </c>
      <c r="J19" s="13">
        <v>34</v>
      </c>
      <c r="K19" s="13">
        <v>28</v>
      </c>
      <c r="L19" s="58">
        <f t="shared" si="2"/>
        <v>62</v>
      </c>
    </row>
    <row r="20" spans="1:12" ht="14.25" customHeight="1">
      <c r="A20" s="113"/>
      <c r="B20" s="114" t="s">
        <v>233</v>
      </c>
      <c r="C20" s="86">
        <v>13</v>
      </c>
      <c r="D20" s="86">
        <v>11</v>
      </c>
      <c r="E20" s="86">
        <v>14</v>
      </c>
      <c r="F20" s="31">
        <f t="shared" si="1"/>
        <v>25</v>
      </c>
      <c r="G20" s="57"/>
      <c r="H20" s="37" t="s">
        <v>232</v>
      </c>
      <c r="I20" s="13">
        <v>62</v>
      </c>
      <c r="J20" s="13">
        <v>57</v>
      </c>
      <c r="K20" s="13">
        <v>63</v>
      </c>
      <c r="L20" s="58">
        <f t="shared" si="2"/>
        <v>120</v>
      </c>
    </row>
    <row r="21" spans="1:12" ht="14.25" customHeight="1">
      <c r="A21" s="113"/>
      <c r="B21" s="114" t="s">
        <v>231</v>
      </c>
      <c r="C21" s="86">
        <v>22</v>
      </c>
      <c r="D21" s="86">
        <v>30</v>
      </c>
      <c r="E21" s="86">
        <v>29</v>
      </c>
      <c r="F21" s="31">
        <f t="shared" si="1"/>
        <v>59</v>
      </c>
      <c r="G21" s="57"/>
      <c r="H21" s="37" t="s">
        <v>190</v>
      </c>
      <c r="I21" s="13">
        <v>34</v>
      </c>
      <c r="J21" s="13">
        <v>38</v>
      </c>
      <c r="K21" s="13">
        <v>44</v>
      </c>
      <c r="L21" s="58">
        <f t="shared" si="2"/>
        <v>82</v>
      </c>
    </row>
    <row r="22" spans="1:12" ht="14.25" customHeight="1">
      <c r="A22" s="79"/>
      <c r="B22" s="26" t="s">
        <v>230</v>
      </c>
      <c r="C22" s="25">
        <f>SUM(C5:C21)</f>
        <v>1760</v>
      </c>
      <c r="D22" s="25">
        <f>SUM(D5:D21)</f>
        <v>2138</v>
      </c>
      <c r="E22" s="25">
        <f>SUM(E5:E21)</f>
        <v>2270</v>
      </c>
      <c r="F22" s="25">
        <f>SUM(F5:F21)</f>
        <v>4408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13" t="s">
        <v>228</v>
      </c>
      <c r="B23" s="37" t="s">
        <v>227</v>
      </c>
      <c r="C23" s="13">
        <v>137</v>
      </c>
      <c r="D23" s="13">
        <v>153</v>
      </c>
      <c r="E23" s="13">
        <v>188</v>
      </c>
      <c r="F23" s="31">
        <f t="shared" ref="F23:F28" si="3">SUM(D23:E23)</f>
        <v>341</v>
      </c>
      <c r="G23" s="83"/>
      <c r="H23" s="26" t="s">
        <v>226</v>
      </c>
      <c r="I23" s="25">
        <f>SUM(I11:I22)</f>
        <v>596</v>
      </c>
      <c r="J23" s="25">
        <f>SUM(J11:J22)</f>
        <v>637</v>
      </c>
      <c r="K23" s="25">
        <f>SUM(K11:K22)</f>
        <v>709</v>
      </c>
      <c r="L23" s="60">
        <f>SUM(L11:L22)</f>
        <v>1346</v>
      </c>
    </row>
    <row r="24" spans="1:12" ht="14.25" customHeight="1">
      <c r="A24" s="113"/>
      <c r="B24" s="37" t="s">
        <v>225</v>
      </c>
      <c r="C24" s="13">
        <v>69</v>
      </c>
      <c r="D24" s="13">
        <v>84</v>
      </c>
      <c r="E24" s="13">
        <v>83</v>
      </c>
      <c r="F24" s="31">
        <f t="shared" si="3"/>
        <v>167</v>
      </c>
      <c r="G24" s="57" t="s">
        <v>224</v>
      </c>
      <c r="H24" s="37" t="s">
        <v>223</v>
      </c>
      <c r="I24" s="13">
        <v>29</v>
      </c>
      <c r="J24" s="13">
        <v>34</v>
      </c>
      <c r="K24" s="13">
        <v>41</v>
      </c>
      <c r="L24" s="58">
        <f t="shared" ref="L24:L29" si="4">SUM(J24:K24)</f>
        <v>75</v>
      </c>
    </row>
    <row r="25" spans="1:12" ht="14.25" customHeight="1">
      <c r="A25" s="113"/>
      <c r="B25" s="37" t="s">
        <v>222</v>
      </c>
      <c r="C25" s="13">
        <v>194</v>
      </c>
      <c r="D25" s="13">
        <v>231</v>
      </c>
      <c r="E25" s="13">
        <v>282</v>
      </c>
      <c r="F25" s="31">
        <f t="shared" si="3"/>
        <v>513</v>
      </c>
      <c r="G25" s="57"/>
      <c r="H25" s="37" t="s">
        <v>221</v>
      </c>
      <c r="I25" s="13">
        <v>18</v>
      </c>
      <c r="J25" s="13">
        <v>23</v>
      </c>
      <c r="K25" s="13">
        <v>24</v>
      </c>
      <c r="L25" s="58">
        <f t="shared" si="4"/>
        <v>47</v>
      </c>
    </row>
    <row r="26" spans="1:12" ht="14.25" customHeight="1">
      <c r="A26" s="113"/>
      <c r="B26" s="37" t="s">
        <v>220</v>
      </c>
      <c r="C26" s="13">
        <v>88</v>
      </c>
      <c r="D26" s="13">
        <v>94</v>
      </c>
      <c r="E26" s="13">
        <v>116</v>
      </c>
      <c r="F26" s="31">
        <f t="shared" si="3"/>
        <v>210</v>
      </c>
      <c r="G26" s="57"/>
      <c r="H26" s="37" t="s">
        <v>219</v>
      </c>
      <c r="I26" s="13">
        <v>41</v>
      </c>
      <c r="J26" s="13">
        <v>50</v>
      </c>
      <c r="K26" s="13">
        <v>48</v>
      </c>
      <c r="L26" s="58">
        <f t="shared" si="4"/>
        <v>98</v>
      </c>
    </row>
    <row r="27" spans="1:12" ht="14.25" customHeight="1">
      <c r="A27" s="113"/>
      <c r="B27" s="37" t="s">
        <v>218</v>
      </c>
      <c r="C27" s="13">
        <v>60</v>
      </c>
      <c r="D27" s="13">
        <v>76</v>
      </c>
      <c r="E27" s="13">
        <v>71</v>
      </c>
      <c r="F27" s="31">
        <f t="shared" si="3"/>
        <v>147</v>
      </c>
      <c r="G27" s="57"/>
      <c r="H27" s="37" t="s">
        <v>217</v>
      </c>
      <c r="I27" s="13">
        <v>43</v>
      </c>
      <c r="J27" s="13">
        <v>42</v>
      </c>
      <c r="K27" s="13">
        <v>48</v>
      </c>
      <c r="L27" s="58">
        <f t="shared" si="4"/>
        <v>90</v>
      </c>
    </row>
    <row r="28" spans="1:12" ht="14.25" customHeight="1">
      <c r="A28" s="113"/>
      <c r="B28" s="37" t="s">
        <v>216</v>
      </c>
      <c r="C28" s="13">
        <v>64</v>
      </c>
      <c r="D28" s="13">
        <v>74</v>
      </c>
      <c r="E28" s="13">
        <v>116</v>
      </c>
      <c r="F28" s="31">
        <f t="shared" si="3"/>
        <v>190</v>
      </c>
      <c r="G28" s="57"/>
      <c r="H28" s="37" t="s">
        <v>215</v>
      </c>
      <c r="I28" s="13">
        <v>8</v>
      </c>
      <c r="J28" s="13">
        <v>15</v>
      </c>
      <c r="K28" s="13">
        <v>16</v>
      </c>
      <c r="L28" s="58">
        <f t="shared" si="4"/>
        <v>31</v>
      </c>
    </row>
    <row r="29" spans="1:12" ht="14.25" customHeight="1">
      <c r="A29" s="79"/>
      <c r="B29" s="26" t="s">
        <v>111</v>
      </c>
      <c r="C29" s="25">
        <f>SUM(C23:C28)</f>
        <v>612</v>
      </c>
      <c r="D29" s="25">
        <f>SUM(D23:D28)</f>
        <v>712</v>
      </c>
      <c r="E29" s="25">
        <f>SUM(E23:E28)</f>
        <v>856</v>
      </c>
      <c r="F29" s="25">
        <f>SUM(F23:F28)</f>
        <v>1568</v>
      </c>
      <c r="G29" s="57"/>
      <c r="H29" s="37" t="s">
        <v>214</v>
      </c>
      <c r="I29" s="13">
        <v>34</v>
      </c>
      <c r="J29" s="13">
        <v>38</v>
      </c>
      <c r="K29" s="13">
        <v>45</v>
      </c>
      <c r="L29" s="58">
        <f t="shared" si="4"/>
        <v>83</v>
      </c>
    </row>
    <row r="30" spans="1:12" ht="14.25" customHeight="1">
      <c r="A30" s="139" t="s">
        <v>213</v>
      </c>
      <c r="B30" s="140"/>
      <c r="C30" s="55">
        <f>SUM(C22+C29)</f>
        <v>2372</v>
      </c>
      <c r="D30" s="55">
        <f>SUM(D22+D29)</f>
        <v>2850</v>
      </c>
      <c r="E30" s="55">
        <f>SUM(E22+E29)</f>
        <v>3126</v>
      </c>
      <c r="F30" s="55">
        <f>SUM(F22+F29)</f>
        <v>5976</v>
      </c>
      <c r="G30" s="57"/>
      <c r="H30" s="26" t="s">
        <v>212</v>
      </c>
      <c r="I30" s="25">
        <f>SUM(I24:I29)</f>
        <v>173</v>
      </c>
      <c r="J30" s="25">
        <f>SUM(J24:J29)</f>
        <v>202</v>
      </c>
      <c r="K30" s="25">
        <f>SUM(K24:K29)</f>
        <v>222</v>
      </c>
      <c r="L30" s="56">
        <f>SUM(L24:L29)</f>
        <v>424</v>
      </c>
    </row>
    <row r="31" spans="1:12" ht="14.25" customHeight="1">
      <c r="A31" s="113"/>
      <c r="B31" s="114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50</v>
      </c>
      <c r="K31" s="13">
        <v>49</v>
      </c>
      <c r="L31" s="58">
        <f t="shared" ref="L31:L37" si="5">SUM(J31:K31)</f>
        <v>99</v>
      </c>
    </row>
    <row r="32" spans="1:12" ht="14.25" customHeight="1">
      <c r="A32" s="141" t="s">
        <v>210</v>
      </c>
      <c r="B32" s="142"/>
      <c r="C32" s="74"/>
      <c r="D32" s="114"/>
      <c r="E32" s="114"/>
      <c r="F32" s="87"/>
      <c r="G32" s="57"/>
      <c r="H32" s="37" t="s">
        <v>209</v>
      </c>
      <c r="I32" s="13">
        <v>29</v>
      </c>
      <c r="J32" s="13">
        <v>50</v>
      </c>
      <c r="K32" s="13">
        <v>52</v>
      </c>
      <c r="L32" s="58">
        <f t="shared" si="5"/>
        <v>102</v>
      </c>
    </row>
    <row r="33" spans="1:12" ht="14.25" customHeight="1">
      <c r="A33" s="113" t="s">
        <v>208</v>
      </c>
      <c r="B33" s="37" t="s">
        <v>207</v>
      </c>
      <c r="C33" s="86">
        <v>386</v>
      </c>
      <c r="D33" s="13">
        <v>466</v>
      </c>
      <c r="E33" s="13">
        <v>495</v>
      </c>
      <c r="F33" s="31">
        <f t="shared" ref="F33:F45" si="6">SUM(D33:E33)</f>
        <v>961</v>
      </c>
      <c r="G33" s="57"/>
      <c r="H33" s="37" t="s">
        <v>206</v>
      </c>
      <c r="I33" s="13">
        <v>72</v>
      </c>
      <c r="J33" s="13">
        <v>73</v>
      </c>
      <c r="K33" s="13">
        <v>76</v>
      </c>
      <c r="L33" s="58">
        <f t="shared" si="5"/>
        <v>149</v>
      </c>
    </row>
    <row r="34" spans="1:12" ht="14.25" customHeight="1">
      <c r="A34" s="113"/>
      <c r="B34" s="37" t="s">
        <v>205</v>
      </c>
      <c r="C34" s="13">
        <v>146</v>
      </c>
      <c r="D34" s="13">
        <v>187</v>
      </c>
      <c r="E34" s="13">
        <v>194</v>
      </c>
      <c r="F34" s="31">
        <f t="shared" si="6"/>
        <v>381</v>
      </c>
      <c r="G34" s="57"/>
      <c r="H34" s="37" t="s">
        <v>204</v>
      </c>
      <c r="I34" s="13">
        <v>54</v>
      </c>
      <c r="J34" s="13">
        <v>71</v>
      </c>
      <c r="K34" s="13">
        <v>78</v>
      </c>
      <c r="L34" s="58">
        <f t="shared" si="5"/>
        <v>149</v>
      </c>
    </row>
    <row r="35" spans="1:12" ht="14.25" customHeight="1">
      <c r="A35" s="113"/>
      <c r="B35" s="37" t="s">
        <v>203</v>
      </c>
      <c r="C35" s="13">
        <v>75</v>
      </c>
      <c r="D35" s="13">
        <v>89</v>
      </c>
      <c r="E35" s="13">
        <v>100</v>
      </c>
      <c r="F35" s="31">
        <f t="shared" si="6"/>
        <v>189</v>
      </c>
      <c r="G35" s="57"/>
      <c r="H35" s="37" t="s">
        <v>202</v>
      </c>
      <c r="I35" s="13">
        <v>86</v>
      </c>
      <c r="J35" s="13">
        <v>95</v>
      </c>
      <c r="K35" s="13">
        <v>99</v>
      </c>
      <c r="L35" s="58">
        <f t="shared" si="5"/>
        <v>194</v>
      </c>
    </row>
    <row r="36" spans="1:12" ht="14.25" customHeight="1">
      <c r="A36" s="113"/>
      <c r="B36" s="37" t="s">
        <v>201</v>
      </c>
      <c r="C36" s="13">
        <v>228</v>
      </c>
      <c r="D36" s="13">
        <v>224</v>
      </c>
      <c r="E36" s="13">
        <v>280</v>
      </c>
      <c r="F36" s="31">
        <f t="shared" si="6"/>
        <v>504</v>
      </c>
      <c r="G36" s="84"/>
      <c r="H36" s="85" t="s">
        <v>200</v>
      </c>
      <c r="I36" s="13">
        <v>53</v>
      </c>
      <c r="J36" s="13">
        <v>64</v>
      </c>
      <c r="K36" s="13">
        <v>71</v>
      </c>
      <c r="L36" s="58">
        <f t="shared" si="5"/>
        <v>135</v>
      </c>
    </row>
    <row r="37" spans="1:12" ht="14.25" customHeight="1">
      <c r="A37" s="113"/>
      <c r="B37" s="37" t="s">
        <v>199</v>
      </c>
      <c r="C37" s="13">
        <v>14</v>
      </c>
      <c r="D37" s="13">
        <v>20</v>
      </c>
      <c r="E37" s="13">
        <v>24</v>
      </c>
      <c r="F37" s="31">
        <f t="shared" si="6"/>
        <v>44</v>
      </c>
      <c r="G37" s="84"/>
      <c r="H37" s="37" t="s">
        <v>198</v>
      </c>
      <c r="I37" s="13">
        <v>118</v>
      </c>
      <c r="J37" s="13">
        <v>144</v>
      </c>
      <c r="K37" s="13">
        <v>130</v>
      </c>
      <c r="L37" s="58">
        <f t="shared" si="5"/>
        <v>274</v>
      </c>
    </row>
    <row r="38" spans="1:12" ht="14.25" customHeight="1">
      <c r="A38" s="113"/>
      <c r="B38" s="37" t="s">
        <v>197</v>
      </c>
      <c r="C38" s="13">
        <v>76</v>
      </c>
      <c r="D38" s="13">
        <v>108</v>
      </c>
      <c r="E38" s="13">
        <v>114</v>
      </c>
      <c r="F38" s="31">
        <f t="shared" si="6"/>
        <v>222</v>
      </c>
      <c r="G38" s="83"/>
      <c r="H38" s="26" t="s">
        <v>163</v>
      </c>
      <c r="I38" s="25">
        <f>SUM(I31:I37)</f>
        <v>453</v>
      </c>
      <c r="J38" s="25">
        <f>SUM(J31:J37)</f>
        <v>547</v>
      </c>
      <c r="K38" s="25">
        <f>SUM(K31:K37)</f>
        <v>555</v>
      </c>
      <c r="L38" s="60">
        <f>SUM(L31:L37)</f>
        <v>1102</v>
      </c>
    </row>
    <row r="39" spans="1:12" ht="14.25" customHeight="1">
      <c r="A39" s="113"/>
      <c r="B39" s="37" t="s">
        <v>196</v>
      </c>
      <c r="C39" s="13">
        <v>54</v>
      </c>
      <c r="D39" s="13">
        <v>63</v>
      </c>
      <c r="E39" s="13">
        <v>64</v>
      </c>
      <c r="F39" s="31">
        <f t="shared" si="6"/>
        <v>127</v>
      </c>
      <c r="G39" s="129" t="s">
        <v>195</v>
      </c>
      <c r="H39" s="130"/>
      <c r="I39" s="55">
        <f>SUM(C46+C54+I10+I23+I30+I38)</f>
        <v>4129</v>
      </c>
      <c r="J39" s="55">
        <f>SUM(D46+D54+J10+J23+J30+J38)</f>
        <v>4848</v>
      </c>
      <c r="K39" s="55">
        <f>SUM(E46+E54+K10+K23+K30+K38)</f>
        <v>5270</v>
      </c>
      <c r="L39" s="54">
        <f>SUM(F46+F54+L10+L23+L30+L38)</f>
        <v>10118</v>
      </c>
    </row>
    <row r="40" spans="1:12" ht="14.25" customHeight="1">
      <c r="A40" s="113"/>
      <c r="B40" s="37" t="s">
        <v>194</v>
      </c>
      <c r="C40" s="13">
        <v>133</v>
      </c>
      <c r="D40" s="13">
        <v>158</v>
      </c>
      <c r="E40" s="13">
        <v>174</v>
      </c>
      <c r="F40" s="31">
        <f t="shared" si="6"/>
        <v>332</v>
      </c>
      <c r="G40" s="82"/>
      <c r="H40" s="114"/>
      <c r="I40" s="13"/>
      <c r="J40" s="13"/>
      <c r="K40" s="13"/>
      <c r="L40" s="52"/>
    </row>
    <row r="41" spans="1:12" ht="14.25" customHeight="1">
      <c r="A41" s="113"/>
      <c r="B41" s="37" t="s">
        <v>193</v>
      </c>
      <c r="C41" s="13">
        <v>68</v>
      </c>
      <c r="D41" s="13">
        <v>84</v>
      </c>
      <c r="E41" s="13">
        <v>86</v>
      </c>
      <c r="F41" s="31">
        <f t="shared" si="6"/>
        <v>170</v>
      </c>
      <c r="G41" s="57"/>
      <c r="H41" s="13"/>
      <c r="I41" s="13"/>
      <c r="J41" s="13"/>
      <c r="K41" s="81"/>
      <c r="L41" s="80"/>
    </row>
    <row r="42" spans="1:12" ht="14.25" customHeight="1">
      <c r="A42" s="113"/>
      <c r="B42" s="37" t="s">
        <v>192</v>
      </c>
      <c r="C42" s="13">
        <v>110</v>
      </c>
      <c r="D42" s="13">
        <v>130</v>
      </c>
      <c r="E42" s="13">
        <v>157</v>
      </c>
      <c r="F42" s="31">
        <f t="shared" si="6"/>
        <v>287</v>
      </c>
      <c r="G42" s="57"/>
      <c r="H42" s="13"/>
      <c r="I42" s="13"/>
      <c r="J42" s="13"/>
      <c r="K42" s="81"/>
      <c r="L42" s="80"/>
    </row>
    <row r="43" spans="1:12" ht="14.25" customHeight="1">
      <c r="A43" s="113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>
      <c r="A44" s="113"/>
      <c r="B44" s="37" t="s">
        <v>190</v>
      </c>
      <c r="C44" s="13">
        <v>172</v>
      </c>
      <c r="D44" s="13">
        <v>200</v>
      </c>
      <c r="E44" s="13">
        <v>230</v>
      </c>
      <c r="F44" s="31">
        <f t="shared" si="6"/>
        <v>430</v>
      </c>
      <c r="G44" s="57"/>
      <c r="H44" s="13"/>
      <c r="I44" s="13"/>
      <c r="J44" s="13"/>
      <c r="K44" s="81"/>
      <c r="L44" s="80"/>
    </row>
    <row r="45" spans="1:12" ht="14.25" customHeight="1">
      <c r="A45" s="113"/>
      <c r="B45" s="37" t="s">
        <v>189</v>
      </c>
      <c r="C45" s="13">
        <v>161</v>
      </c>
      <c r="D45" s="13">
        <v>183</v>
      </c>
      <c r="E45" s="13">
        <v>209</v>
      </c>
      <c r="F45" s="31">
        <f t="shared" si="6"/>
        <v>392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1633</v>
      </c>
      <c r="D46" s="25">
        <f>SUM(D33:D45)</f>
        <v>1925</v>
      </c>
      <c r="E46" s="25">
        <f>SUM(E33:E45)</f>
        <v>2145</v>
      </c>
      <c r="F46" s="25">
        <f>SUM(F33:F45)</f>
        <v>4070</v>
      </c>
      <c r="G46" s="57"/>
      <c r="H46" s="13"/>
      <c r="I46" s="13"/>
      <c r="J46" s="13"/>
      <c r="K46" s="81"/>
      <c r="L46" s="80"/>
    </row>
    <row r="47" spans="1:12" ht="14.25" customHeight="1">
      <c r="A47" s="113" t="s">
        <v>187</v>
      </c>
      <c r="B47" s="37" t="s">
        <v>186</v>
      </c>
      <c r="C47" s="13">
        <v>94</v>
      </c>
      <c r="D47" s="13">
        <v>114</v>
      </c>
      <c r="E47" s="13">
        <v>115</v>
      </c>
      <c r="F47" s="31">
        <f t="shared" ref="F47:F53" si="7">SUM(D47:E47)</f>
        <v>229</v>
      </c>
      <c r="G47" s="57"/>
      <c r="H47" s="13"/>
      <c r="I47" s="13"/>
      <c r="J47" s="13"/>
      <c r="K47" s="81"/>
      <c r="L47" s="80"/>
    </row>
    <row r="48" spans="1:12" ht="14.25" customHeight="1">
      <c r="A48" s="113"/>
      <c r="B48" s="37" t="s">
        <v>185</v>
      </c>
      <c r="C48" s="13">
        <v>47</v>
      </c>
      <c r="D48" s="13">
        <v>41</v>
      </c>
      <c r="E48" s="13">
        <v>46</v>
      </c>
      <c r="F48" s="31">
        <f t="shared" si="7"/>
        <v>87</v>
      </c>
      <c r="G48" s="57"/>
      <c r="H48" s="13"/>
      <c r="I48" s="13"/>
      <c r="J48" s="13"/>
      <c r="K48" s="81"/>
      <c r="L48" s="80"/>
    </row>
    <row r="49" spans="1:12" ht="14.25" customHeight="1">
      <c r="A49" s="113"/>
      <c r="B49" s="37" t="s">
        <v>184</v>
      </c>
      <c r="C49" s="13">
        <v>105</v>
      </c>
      <c r="D49" s="13">
        <v>110</v>
      </c>
      <c r="E49" s="13">
        <v>122</v>
      </c>
      <c r="F49" s="31">
        <f t="shared" si="7"/>
        <v>232</v>
      </c>
      <c r="G49" s="57"/>
      <c r="H49" s="13"/>
      <c r="I49" s="13"/>
      <c r="J49" s="13"/>
      <c r="K49" s="81"/>
      <c r="L49" s="80"/>
    </row>
    <row r="50" spans="1:12" ht="14.25" customHeight="1">
      <c r="A50" s="113"/>
      <c r="B50" s="37" t="s">
        <v>183</v>
      </c>
      <c r="C50" s="13">
        <v>287</v>
      </c>
      <c r="D50" s="13">
        <v>331</v>
      </c>
      <c r="E50" s="13">
        <v>347</v>
      </c>
      <c r="F50" s="31">
        <f t="shared" si="7"/>
        <v>678</v>
      </c>
      <c r="G50" s="57"/>
      <c r="H50" s="13"/>
      <c r="I50" s="13"/>
      <c r="J50" s="13"/>
      <c r="K50" s="81"/>
      <c r="L50" s="80"/>
    </row>
    <row r="51" spans="1:12" ht="14.25" customHeight="1">
      <c r="A51" s="113"/>
      <c r="B51" s="37" t="s">
        <v>182</v>
      </c>
      <c r="C51" s="13">
        <v>131</v>
      </c>
      <c r="D51" s="13">
        <v>175</v>
      </c>
      <c r="E51" s="13">
        <v>177</v>
      </c>
      <c r="F51" s="31">
        <f t="shared" si="7"/>
        <v>352</v>
      </c>
      <c r="G51" s="57"/>
      <c r="H51" s="13"/>
      <c r="I51" s="13"/>
      <c r="J51" s="13"/>
      <c r="K51" s="81"/>
      <c r="L51" s="80"/>
    </row>
    <row r="52" spans="1:12" ht="14.25" customHeight="1">
      <c r="A52" s="113"/>
      <c r="B52" s="37" t="s">
        <v>181</v>
      </c>
      <c r="C52" s="13">
        <v>69</v>
      </c>
      <c r="D52" s="13">
        <v>88</v>
      </c>
      <c r="E52" s="13">
        <v>84</v>
      </c>
      <c r="F52" s="31">
        <f t="shared" si="7"/>
        <v>172</v>
      </c>
      <c r="G52" s="57"/>
      <c r="H52" s="13"/>
      <c r="I52" s="13"/>
      <c r="J52" s="13"/>
      <c r="K52" s="81"/>
      <c r="L52" s="80"/>
    </row>
    <row r="53" spans="1:12" ht="14.25" customHeight="1">
      <c r="A53" s="113"/>
      <c r="B53" s="37" t="s">
        <v>180</v>
      </c>
      <c r="C53" s="13">
        <v>18</v>
      </c>
      <c r="D53" s="13">
        <v>30</v>
      </c>
      <c r="E53" s="13">
        <v>25</v>
      </c>
      <c r="F53" s="31">
        <f t="shared" si="7"/>
        <v>55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751</v>
      </c>
      <c r="D54" s="25">
        <f>SUM(D47:D53)</f>
        <v>889</v>
      </c>
      <c r="E54" s="25">
        <f>SUM(E47:E53)</f>
        <v>916</v>
      </c>
      <c r="F54" s="25">
        <f>SUM(F47:F53)</f>
        <v>1805</v>
      </c>
      <c r="G54" s="57"/>
      <c r="H54" s="13"/>
      <c r="I54" s="13"/>
      <c r="J54" s="13"/>
      <c r="K54" s="13"/>
      <c r="L54" s="70"/>
    </row>
    <row r="55" spans="1:12" ht="14.25" customHeight="1">
      <c r="A55" s="113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13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13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13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41</v>
      </c>
      <c r="J60" s="64">
        <v>60</v>
      </c>
      <c r="K60" s="64">
        <v>57</v>
      </c>
      <c r="L60" s="63">
        <f t="shared" ref="L60:L65" si="8">SUM(J60:K60)</f>
        <v>117</v>
      </c>
    </row>
    <row r="61" spans="1:12" ht="14.25" customHeight="1">
      <c r="A61" s="113" t="s">
        <v>175</v>
      </c>
      <c r="B61" s="37" t="s">
        <v>174</v>
      </c>
      <c r="C61" s="74">
        <v>315</v>
      </c>
      <c r="D61" s="13">
        <v>419</v>
      </c>
      <c r="E61" s="13">
        <v>418</v>
      </c>
      <c r="F61" s="31">
        <f t="shared" ref="F61:F68" si="9">SUM(D61:E61)</f>
        <v>837</v>
      </c>
      <c r="G61" s="73"/>
      <c r="H61" s="37" t="s">
        <v>173</v>
      </c>
      <c r="I61" s="13">
        <v>50</v>
      </c>
      <c r="J61" s="13">
        <v>51</v>
      </c>
      <c r="K61" s="13">
        <v>65</v>
      </c>
      <c r="L61" s="61">
        <f t="shared" si="8"/>
        <v>116</v>
      </c>
    </row>
    <row r="62" spans="1:12" ht="14.25" customHeight="1">
      <c r="A62" s="113"/>
      <c r="B62" s="37" t="s">
        <v>172</v>
      </c>
      <c r="C62" s="13">
        <v>272</v>
      </c>
      <c r="D62" s="13">
        <v>342</v>
      </c>
      <c r="E62" s="13">
        <v>371</v>
      </c>
      <c r="F62" s="31">
        <f t="shared" si="9"/>
        <v>713</v>
      </c>
      <c r="G62" s="73"/>
      <c r="H62" s="37" t="s">
        <v>171</v>
      </c>
      <c r="I62" s="13">
        <v>34</v>
      </c>
      <c r="J62" s="13">
        <v>52</v>
      </c>
      <c r="K62" s="13">
        <v>55</v>
      </c>
      <c r="L62" s="61">
        <f t="shared" si="8"/>
        <v>107</v>
      </c>
    </row>
    <row r="63" spans="1:12" ht="14.25" customHeight="1">
      <c r="A63" s="113"/>
      <c r="B63" s="37" t="s">
        <v>170</v>
      </c>
      <c r="C63" s="13">
        <v>64</v>
      </c>
      <c r="D63" s="13">
        <v>91</v>
      </c>
      <c r="E63" s="13">
        <v>90</v>
      </c>
      <c r="F63" s="31">
        <f t="shared" si="9"/>
        <v>181</v>
      </c>
      <c r="G63" s="73"/>
      <c r="H63" s="37" t="s">
        <v>169</v>
      </c>
      <c r="I63" s="13">
        <v>30</v>
      </c>
      <c r="J63" s="13">
        <v>34</v>
      </c>
      <c r="K63" s="13">
        <v>29</v>
      </c>
      <c r="L63" s="61">
        <f t="shared" si="8"/>
        <v>63</v>
      </c>
    </row>
    <row r="64" spans="1:12" ht="14.25" customHeight="1">
      <c r="A64" s="113"/>
      <c r="B64" s="37" t="s">
        <v>168</v>
      </c>
      <c r="C64" s="13">
        <v>137</v>
      </c>
      <c r="D64" s="13">
        <v>185</v>
      </c>
      <c r="E64" s="13">
        <v>188</v>
      </c>
      <c r="F64" s="31">
        <f t="shared" si="9"/>
        <v>373</v>
      </c>
      <c r="G64" s="73"/>
      <c r="H64" s="37" t="s">
        <v>167</v>
      </c>
      <c r="I64" s="13">
        <v>50</v>
      </c>
      <c r="J64" s="13">
        <v>66</v>
      </c>
      <c r="K64" s="13">
        <v>65</v>
      </c>
      <c r="L64" s="61">
        <f t="shared" si="8"/>
        <v>131</v>
      </c>
    </row>
    <row r="65" spans="1:12" ht="14.25" customHeight="1">
      <c r="A65" s="113"/>
      <c r="B65" s="37" t="s">
        <v>166</v>
      </c>
      <c r="C65" s="13">
        <v>81</v>
      </c>
      <c r="D65" s="13">
        <v>107</v>
      </c>
      <c r="E65" s="13">
        <v>126</v>
      </c>
      <c r="F65" s="31">
        <f t="shared" si="9"/>
        <v>233</v>
      </c>
      <c r="G65" s="73"/>
      <c r="H65" s="37" t="s">
        <v>165</v>
      </c>
      <c r="I65" s="13">
        <v>71</v>
      </c>
      <c r="J65" s="13">
        <v>97</v>
      </c>
      <c r="K65" s="13">
        <v>92</v>
      </c>
      <c r="L65" s="61">
        <f t="shared" si="8"/>
        <v>189</v>
      </c>
    </row>
    <row r="66" spans="1:12" ht="14.25" customHeight="1">
      <c r="A66" s="113"/>
      <c r="B66" s="37" t="s">
        <v>164</v>
      </c>
      <c r="C66" s="13">
        <v>98</v>
      </c>
      <c r="D66" s="13">
        <v>125</v>
      </c>
      <c r="E66" s="13">
        <v>131</v>
      </c>
      <c r="F66" s="31">
        <f t="shared" si="9"/>
        <v>256</v>
      </c>
      <c r="G66" s="73"/>
      <c r="H66" s="26" t="s">
        <v>163</v>
      </c>
      <c r="I66" s="25">
        <f>SUM(I60:I65)</f>
        <v>276</v>
      </c>
      <c r="J66" s="25">
        <f>SUM(J60:J65)</f>
        <v>360</v>
      </c>
      <c r="K66" s="25">
        <f>SUM(K60:K65)</f>
        <v>363</v>
      </c>
      <c r="L66" s="60">
        <f>SUM(L60:L65)</f>
        <v>723</v>
      </c>
    </row>
    <row r="67" spans="1:12" ht="14.25" customHeight="1">
      <c r="A67" s="113"/>
      <c r="B67" s="37" t="s">
        <v>162</v>
      </c>
      <c r="C67" s="13">
        <v>294</v>
      </c>
      <c r="D67" s="13">
        <v>412</v>
      </c>
      <c r="E67" s="13">
        <v>408</v>
      </c>
      <c r="F67" s="31">
        <f t="shared" si="9"/>
        <v>820</v>
      </c>
      <c r="G67" s="145" t="s">
        <v>161</v>
      </c>
      <c r="H67" s="140"/>
      <c r="I67" s="55">
        <f>SUM(C69+C82+C93+C110+C114+I66)</f>
        <v>5917</v>
      </c>
      <c r="J67" s="55">
        <f>SUM(D69+D82+D93+D110+D114+J66)</f>
        <v>7458</v>
      </c>
      <c r="K67" s="55">
        <f>SUM(E69+E82+E93+E110+E114+K66)</f>
        <v>7815</v>
      </c>
      <c r="L67" s="54">
        <f>SUM(F69+F82+F93+F110+F114+L66)</f>
        <v>15273</v>
      </c>
    </row>
    <row r="68" spans="1:12" ht="14.25" customHeight="1">
      <c r="A68" s="113"/>
      <c r="B68" s="37" t="s">
        <v>160</v>
      </c>
      <c r="C68" s="13">
        <v>88</v>
      </c>
      <c r="D68" s="13">
        <v>113</v>
      </c>
      <c r="E68" s="13">
        <v>117</v>
      </c>
      <c r="F68" s="31">
        <f t="shared" si="9"/>
        <v>230</v>
      </c>
      <c r="G68" s="73"/>
      <c r="H68" s="114"/>
      <c r="I68" s="13"/>
      <c r="J68" s="13"/>
      <c r="K68" s="13"/>
      <c r="L68" s="52"/>
    </row>
    <row r="69" spans="1:12" ht="14.25" customHeight="1">
      <c r="A69" s="113"/>
      <c r="B69" s="26" t="s">
        <v>159</v>
      </c>
      <c r="C69" s="25">
        <f>SUM(C61:C68)</f>
        <v>1349</v>
      </c>
      <c r="D69" s="25">
        <f>SUM(D61:D68)</f>
        <v>1794</v>
      </c>
      <c r="E69" s="25">
        <f>SUM(E61:E68)</f>
        <v>1849</v>
      </c>
      <c r="F69" s="24">
        <f>SUM(F61:F68)</f>
        <v>3643</v>
      </c>
      <c r="G69" s="73"/>
      <c r="H69" s="13"/>
      <c r="I69" s="13"/>
      <c r="J69" s="13"/>
      <c r="K69" s="13"/>
      <c r="L69" s="70"/>
    </row>
    <row r="70" spans="1:12" ht="14.25" customHeight="1">
      <c r="A70" s="113" t="s">
        <v>158</v>
      </c>
      <c r="B70" s="37" t="s">
        <v>157</v>
      </c>
      <c r="C70" s="13">
        <v>41</v>
      </c>
      <c r="D70" s="13">
        <v>51</v>
      </c>
      <c r="E70" s="13">
        <v>48</v>
      </c>
      <c r="F70" s="31">
        <f t="shared" ref="F70:F81" si="10">SUM(D70:E70)</f>
        <v>99</v>
      </c>
      <c r="G70" s="73"/>
      <c r="H70" s="13"/>
      <c r="I70" s="13"/>
      <c r="J70" s="13"/>
      <c r="K70" s="13"/>
      <c r="L70" s="70"/>
    </row>
    <row r="71" spans="1:12" ht="14.25" customHeight="1">
      <c r="A71" s="113"/>
      <c r="B71" s="37" t="s">
        <v>156</v>
      </c>
      <c r="C71" s="13">
        <v>213</v>
      </c>
      <c r="D71" s="13">
        <v>254</v>
      </c>
      <c r="E71" s="13">
        <v>266</v>
      </c>
      <c r="F71" s="31">
        <f t="shared" si="10"/>
        <v>520</v>
      </c>
      <c r="G71" s="57"/>
      <c r="H71" s="13"/>
      <c r="I71" s="13"/>
      <c r="J71" s="13"/>
      <c r="K71" s="13"/>
      <c r="L71" s="70"/>
    </row>
    <row r="72" spans="1:12" ht="14.25" customHeight="1">
      <c r="A72" s="113"/>
      <c r="B72" s="37" t="s">
        <v>155</v>
      </c>
      <c r="C72" s="13">
        <v>134</v>
      </c>
      <c r="D72" s="13">
        <v>155</v>
      </c>
      <c r="E72" s="13">
        <v>170</v>
      </c>
      <c r="F72" s="31">
        <f t="shared" si="10"/>
        <v>325</v>
      </c>
      <c r="G72" s="57"/>
      <c r="H72" s="13"/>
      <c r="I72" s="13"/>
      <c r="J72" s="13"/>
      <c r="K72" s="13"/>
      <c r="L72" s="70"/>
    </row>
    <row r="73" spans="1:12" ht="14.25" customHeight="1">
      <c r="A73" s="113"/>
      <c r="B73" s="37" t="s">
        <v>154</v>
      </c>
      <c r="C73" s="13">
        <v>64</v>
      </c>
      <c r="D73" s="13">
        <v>75</v>
      </c>
      <c r="E73" s="13">
        <v>76</v>
      </c>
      <c r="F73" s="31">
        <f t="shared" si="10"/>
        <v>151</v>
      </c>
      <c r="G73" s="57"/>
      <c r="H73" s="13"/>
      <c r="I73" s="13"/>
      <c r="J73" s="13"/>
      <c r="K73" s="13"/>
      <c r="L73" s="70"/>
    </row>
    <row r="74" spans="1:12" ht="14.25" customHeight="1">
      <c r="A74" s="113"/>
      <c r="B74" s="37" t="s">
        <v>153</v>
      </c>
      <c r="C74" s="13">
        <v>84</v>
      </c>
      <c r="D74" s="13">
        <v>76</v>
      </c>
      <c r="E74" s="13">
        <v>98</v>
      </c>
      <c r="F74" s="31">
        <f t="shared" si="10"/>
        <v>174</v>
      </c>
      <c r="G74" s="57"/>
      <c r="H74" s="13"/>
      <c r="I74" s="13"/>
      <c r="J74" s="13"/>
      <c r="K74" s="13"/>
      <c r="L74" s="70"/>
    </row>
    <row r="75" spans="1:12" ht="14.25" customHeight="1">
      <c r="A75" s="113"/>
      <c r="B75" s="37" t="s">
        <v>152</v>
      </c>
      <c r="C75" s="13">
        <v>361</v>
      </c>
      <c r="D75" s="13">
        <v>454</v>
      </c>
      <c r="E75" s="13">
        <v>463</v>
      </c>
      <c r="F75" s="31">
        <f t="shared" si="10"/>
        <v>917</v>
      </c>
      <c r="G75" s="57"/>
      <c r="H75" s="13"/>
      <c r="I75" s="13"/>
      <c r="J75" s="13"/>
      <c r="K75" s="13"/>
      <c r="L75" s="70"/>
    </row>
    <row r="76" spans="1:12" ht="14.25" customHeight="1">
      <c r="A76" s="113"/>
      <c r="B76" s="37" t="s">
        <v>151</v>
      </c>
      <c r="C76" s="13">
        <v>167</v>
      </c>
      <c r="D76" s="13">
        <v>209</v>
      </c>
      <c r="E76" s="13">
        <v>234</v>
      </c>
      <c r="F76" s="31">
        <f t="shared" si="10"/>
        <v>443</v>
      </c>
      <c r="G76" s="57"/>
      <c r="H76" s="13"/>
      <c r="I76" s="13"/>
      <c r="J76" s="13"/>
      <c r="K76" s="13"/>
      <c r="L76" s="70"/>
    </row>
    <row r="77" spans="1:12" ht="14.25" customHeight="1">
      <c r="A77" s="113"/>
      <c r="B77" s="37" t="s">
        <v>150</v>
      </c>
      <c r="C77" s="13">
        <v>66</v>
      </c>
      <c r="D77" s="13">
        <v>72</v>
      </c>
      <c r="E77" s="13">
        <v>75</v>
      </c>
      <c r="F77" s="31">
        <f t="shared" si="10"/>
        <v>147</v>
      </c>
      <c r="G77" s="57"/>
      <c r="H77" s="13"/>
      <c r="I77" s="13"/>
      <c r="J77" s="13"/>
      <c r="K77" s="13"/>
      <c r="L77" s="70"/>
    </row>
    <row r="78" spans="1:12" ht="14.25" customHeight="1">
      <c r="A78" s="113"/>
      <c r="B78" s="37" t="s">
        <v>149</v>
      </c>
      <c r="C78" s="13">
        <v>49</v>
      </c>
      <c r="D78" s="13">
        <v>57</v>
      </c>
      <c r="E78" s="13">
        <v>56</v>
      </c>
      <c r="F78" s="31">
        <f t="shared" si="10"/>
        <v>113</v>
      </c>
      <c r="G78" s="57"/>
      <c r="H78" s="13"/>
      <c r="I78" s="13"/>
      <c r="J78" s="13"/>
      <c r="K78" s="13"/>
      <c r="L78" s="70"/>
    </row>
    <row r="79" spans="1:12" ht="14.25" customHeight="1">
      <c r="A79" s="113"/>
      <c r="B79" s="37" t="s">
        <v>148</v>
      </c>
      <c r="C79" s="13">
        <v>135</v>
      </c>
      <c r="D79" s="13">
        <v>174</v>
      </c>
      <c r="E79" s="13">
        <v>175</v>
      </c>
      <c r="F79" s="31">
        <f t="shared" si="10"/>
        <v>349</v>
      </c>
      <c r="G79" s="57"/>
      <c r="H79" s="13"/>
      <c r="I79" s="13"/>
      <c r="J79" s="13"/>
      <c r="K79" s="13"/>
      <c r="L79" s="70"/>
    </row>
    <row r="80" spans="1:12" ht="14.25" customHeight="1">
      <c r="A80" s="113"/>
      <c r="B80" s="37" t="s">
        <v>147</v>
      </c>
      <c r="C80" s="13">
        <v>153</v>
      </c>
      <c r="D80" s="13">
        <v>180</v>
      </c>
      <c r="E80" s="13">
        <v>156</v>
      </c>
      <c r="F80" s="31">
        <f t="shared" si="10"/>
        <v>336</v>
      </c>
      <c r="G80" s="57"/>
      <c r="H80" s="13"/>
      <c r="I80" s="13"/>
      <c r="J80" s="13"/>
      <c r="K80" s="13"/>
      <c r="L80" s="70"/>
    </row>
    <row r="81" spans="1:12" ht="14.25" customHeight="1">
      <c r="A81" s="113"/>
      <c r="B81" s="37" t="s">
        <v>146</v>
      </c>
      <c r="C81" s="13">
        <v>17</v>
      </c>
      <c r="D81" s="13">
        <v>28</v>
      </c>
      <c r="E81" s="13">
        <v>25</v>
      </c>
      <c r="F81" s="31">
        <f t="shared" si="10"/>
        <v>53</v>
      </c>
      <c r="G81" s="57"/>
      <c r="H81" s="13"/>
      <c r="I81" s="13"/>
      <c r="J81" s="13"/>
      <c r="K81" s="13"/>
      <c r="L81" s="70"/>
    </row>
    <row r="82" spans="1:12" ht="14.25" customHeight="1">
      <c r="A82" s="113"/>
      <c r="B82" s="26" t="s">
        <v>145</v>
      </c>
      <c r="C82" s="25">
        <f t="shared" ref="C82:E82" si="11">SUM(C70:C81)</f>
        <v>1484</v>
      </c>
      <c r="D82" s="25">
        <f t="shared" si="11"/>
        <v>1785</v>
      </c>
      <c r="E82" s="25">
        <f t="shared" si="11"/>
        <v>1842</v>
      </c>
      <c r="F82" s="25">
        <f>SUM(F70:F81)</f>
        <v>3627</v>
      </c>
      <c r="G82" s="57"/>
      <c r="H82" s="13"/>
      <c r="I82" s="13"/>
      <c r="J82" s="13"/>
      <c r="K82" s="13"/>
      <c r="L82" s="70"/>
    </row>
    <row r="83" spans="1:12" ht="14.25" customHeight="1">
      <c r="A83" s="113" t="s">
        <v>139</v>
      </c>
      <c r="B83" s="37" t="s">
        <v>144</v>
      </c>
      <c r="C83" s="13">
        <v>343</v>
      </c>
      <c r="D83" s="13">
        <v>390</v>
      </c>
      <c r="E83" s="13">
        <v>442</v>
      </c>
      <c r="F83" s="31">
        <f t="shared" ref="F83:F92" si="12">SUM(D83:E83)</f>
        <v>832</v>
      </c>
      <c r="G83" s="57"/>
      <c r="H83" s="13"/>
      <c r="I83" s="13"/>
      <c r="J83" s="13"/>
      <c r="K83" s="13"/>
      <c r="L83" s="70"/>
    </row>
    <row r="84" spans="1:12" ht="14.25" customHeight="1">
      <c r="A84" s="113"/>
      <c r="B84" s="37" t="s">
        <v>143</v>
      </c>
      <c r="C84" s="13">
        <v>311</v>
      </c>
      <c r="D84" s="13">
        <v>356</v>
      </c>
      <c r="E84" s="13">
        <v>400</v>
      </c>
      <c r="F84" s="31">
        <f t="shared" si="12"/>
        <v>756</v>
      </c>
      <c r="G84" s="57"/>
      <c r="H84" s="13"/>
      <c r="I84" s="13"/>
      <c r="J84" s="13"/>
      <c r="K84" s="13"/>
      <c r="L84" s="70"/>
    </row>
    <row r="85" spans="1:12" ht="14.25" customHeight="1">
      <c r="A85" s="113"/>
      <c r="B85" s="37" t="s">
        <v>142</v>
      </c>
      <c r="C85" s="13">
        <v>123</v>
      </c>
      <c r="D85" s="13">
        <v>129</v>
      </c>
      <c r="E85" s="13">
        <v>138</v>
      </c>
      <c r="F85" s="31">
        <f t="shared" si="12"/>
        <v>267</v>
      </c>
      <c r="G85" s="57"/>
      <c r="H85" s="13"/>
      <c r="I85" s="13"/>
      <c r="J85" s="13"/>
      <c r="K85" s="13"/>
      <c r="L85" s="70"/>
    </row>
    <row r="86" spans="1:12" ht="14.25" customHeight="1">
      <c r="A86" s="113"/>
      <c r="B86" s="37" t="s">
        <v>141</v>
      </c>
      <c r="C86" s="13">
        <v>86</v>
      </c>
      <c r="D86" s="13">
        <v>112</v>
      </c>
      <c r="E86" s="13">
        <v>117</v>
      </c>
      <c r="F86" s="31">
        <f t="shared" si="12"/>
        <v>229</v>
      </c>
      <c r="G86" s="57"/>
      <c r="H86" s="13"/>
      <c r="I86" s="13"/>
      <c r="J86" s="13"/>
      <c r="K86" s="13"/>
      <c r="L86" s="70"/>
    </row>
    <row r="87" spans="1:12" ht="14.25" customHeight="1">
      <c r="A87" s="113"/>
      <c r="B87" s="37" t="s">
        <v>140</v>
      </c>
      <c r="C87" s="13">
        <v>48</v>
      </c>
      <c r="D87" s="13">
        <v>62</v>
      </c>
      <c r="E87" s="13">
        <v>55</v>
      </c>
      <c r="F87" s="31">
        <f t="shared" si="12"/>
        <v>117</v>
      </c>
      <c r="G87" s="57"/>
      <c r="H87" s="13"/>
      <c r="I87" s="13"/>
      <c r="J87" s="13"/>
      <c r="K87" s="13"/>
      <c r="L87" s="70"/>
    </row>
    <row r="88" spans="1:12" ht="14.25" customHeight="1">
      <c r="A88" s="113"/>
      <c r="B88" s="37" t="s">
        <v>139</v>
      </c>
      <c r="C88" s="13">
        <v>141</v>
      </c>
      <c r="D88" s="13">
        <v>198</v>
      </c>
      <c r="E88" s="13">
        <v>214</v>
      </c>
      <c r="F88" s="31">
        <f t="shared" si="12"/>
        <v>412</v>
      </c>
      <c r="G88" s="57"/>
      <c r="H88" s="13"/>
      <c r="I88" s="13"/>
      <c r="J88" s="13"/>
      <c r="K88" s="13"/>
      <c r="L88" s="70"/>
    </row>
    <row r="89" spans="1:12" ht="14.25" customHeight="1">
      <c r="A89" s="113"/>
      <c r="B89" s="37" t="s">
        <v>138</v>
      </c>
      <c r="C89" s="13">
        <v>116</v>
      </c>
      <c r="D89" s="13">
        <v>139</v>
      </c>
      <c r="E89" s="13">
        <v>158</v>
      </c>
      <c r="F89" s="31">
        <f t="shared" si="12"/>
        <v>297</v>
      </c>
      <c r="G89" s="57"/>
      <c r="H89" s="114"/>
      <c r="I89" s="13"/>
      <c r="J89" s="13"/>
      <c r="K89" s="13"/>
      <c r="L89" s="70"/>
    </row>
    <row r="90" spans="1:12" ht="14.25" customHeight="1">
      <c r="A90" s="113"/>
      <c r="B90" s="37" t="s">
        <v>137</v>
      </c>
      <c r="C90" s="13">
        <v>105</v>
      </c>
      <c r="D90" s="13">
        <v>161</v>
      </c>
      <c r="E90" s="13">
        <v>152</v>
      </c>
      <c r="F90" s="31">
        <f t="shared" si="12"/>
        <v>313</v>
      </c>
      <c r="G90" s="57"/>
      <c r="H90" s="13"/>
      <c r="I90" s="13"/>
      <c r="J90" s="13"/>
      <c r="K90" s="13"/>
      <c r="L90" s="70"/>
    </row>
    <row r="91" spans="1:12" ht="14.25" customHeight="1">
      <c r="A91" s="113"/>
      <c r="B91" s="37" t="s">
        <v>136</v>
      </c>
      <c r="C91" s="13">
        <v>47</v>
      </c>
      <c r="D91" s="13">
        <v>63</v>
      </c>
      <c r="E91" s="13">
        <v>77</v>
      </c>
      <c r="F91" s="31">
        <f t="shared" si="12"/>
        <v>140</v>
      </c>
      <c r="G91" s="57"/>
      <c r="H91" s="13"/>
      <c r="I91" s="13"/>
      <c r="J91" s="13"/>
      <c r="K91" s="13"/>
      <c r="L91" s="70"/>
    </row>
    <row r="92" spans="1:12" ht="14.25" customHeight="1">
      <c r="A92" s="113"/>
      <c r="B92" s="37" t="s">
        <v>135</v>
      </c>
      <c r="C92" s="13">
        <v>221</v>
      </c>
      <c r="D92" s="13">
        <v>286</v>
      </c>
      <c r="E92" s="13">
        <v>324</v>
      </c>
      <c r="F92" s="31">
        <f t="shared" si="12"/>
        <v>610</v>
      </c>
      <c r="G92" s="57"/>
      <c r="H92" s="13"/>
      <c r="I92" s="13"/>
      <c r="J92" s="13"/>
      <c r="K92" s="13"/>
      <c r="L92" s="70"/>
    </row>
    <row r="93" spans="1:12" ht="14.25" customHeight="1">
      <c r="A93" s="113"/>
      <c r="B93" s="26" t="s">
        <v>134</v>
      </c>
      <c r="C93" s="25">
        <f>SUM(C83:C92)</f>
        <v>1541</v>
      </c>
      <c r="D93" s="25">
        <f>SUM(D83:D92)</f>
        <v>1896</v>
      </c>
      <c r="E93" s="25">
        <f>SUM(E83:E92)</f>
        <v>2077</v>
      </c>
      <c r="F93" s="24">
        <f>SUM(F83:F92)</f>
        <v>3973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41</v>
      </c>
      <c r="E94" s="13">
        <v>44</v>
      </c>
      <c r="F94" s="31">
        <f t="shared" ref="F94:F109" si="13">SUM(D94:E94)</f>
        <v>85</v>
      </c>
      <c r="G94" s="57"/>
      <c r="H94" s="13"/>
      <c r="I94" s="13"/>
      <c r="J94" s="13"/>
      <c r="K94" s="13"/>
      <c r="L94" s="70"/>
    </row>
    <row r="95" spans="1:12" ht="14.25" customHeight="1">
      <c r="A95" s="113"/>
      <c r="B95" s="37" t="s">
        <v>131</v>
      </c>
      <c r="C95" s="13">
        <v>44</v>
      </c>
      <c r="D95" s="13">
        <v>55</v>
      </c>
      <c r="E95" s="13">
        <v>48</v>
      </c>
      <c r="F95" s="31">
        <f t="shared" si="13"/>
        <v>103</v>
      </c>
      <c r="G95" s="57"/>
      <c r="H95" s="13"/>
      <c r="I95" s="13"/>
      <c r="J95" s="13"/>
      <c r="K95" s="13"/>
      <c r="L95" s="70"/>
    </row>
    <row r="96" spans="1:12" ht="14.25" customHeight="1">
      <c r="A96" s="113"/>
      <c r="B96" s="37" t="s">
        <v>130</v>
      </c>
      <c r="C96" s="13">
        <v>23</v>
      </c>
      <c r="D96" s="13">
        <v>29</v>
      </c>
      <c r="E96" s="13">
        <v>37</v>
      </c>
      <c r="F96" s="31">
        <f t="shared" si="13"/>
        <v>66</v>
      </c>
      <c r="G96" s="57"/>
      <c r="H96" s="13"/>
      <c r="I96" s="13"/>
      <c r="J96" s="13"/>
      <c r="K96" s="13"/>
      <c r="L96" s="70"/>
    </row>
    <row r="97" spans="1:12" ht="14.25" customHeight="1">
      <c r="A97" s="113"/>
      <c r="B97" s="37" t="s">
        <v>129</v>
      </c>
      <c r="C97" s="13">
        <v>42</v>
      </c>
      <c r="D97" s="13">
        <v>47</v>
      </c>
      <c r="E97" s="13">
        <v>49</v>
      </c>
      <c r="F97" s="31">
        <f t="shared" si="13"/>
        <v>96</v>
      </c>
      <c r="G97" s="57"/>
      <c r="H97" s="13"/>
      <c r="I97" s="13"/>
      <c r="J97" s="13"/>
      <c r="K97" s="13"/>
      <c r="L97" s="70"/>
    </row>
    <row r="98" spans="1:12" ht="14.25" customHeight="1">
      <c r="A98" s="113"/>
      <c r="B98" s="37" t="s">
        <v>128</v>
      </c>
      <c r="C98" s="13">
        <v>115</v>
      </c>
      <c r="D98" s="13">
        <v>144</v>
      </c>
      <c r="E98" s="13">
        <v>156</v>
      </c>
      <c r="F98" s="31">
        <f t="shared" si="13"/>
        <v>300</v>
      </c>
      <c r="G98" s="57"/>
      <c r="H98" s="13"/>
      <c r="I98" s="13"/>
      <c r="J98" s="13"/>
      <c r="K98" s="13"/>
      <c r="L98" s="70"/>
    </row>
    <row r="99" spans="1:12" ht="14.25" customHeight="1">
      <c r="A99" s="113"/>
      <c r="B99" s="37" t="s">
        <v>127</v>
      </c>
      <c r="C99" s="13">
        <v>19</v>
      </c>
      <c r="D99" s="13">
        <v>25</v>
      </c>
      <c r="E99" s="13">
        <v>24</v>
      </c>
      <c r="F99" s="31">
        <f t="shared" si="13"/>
        <v>49</v>
      </c>
      <c r="G99" s="57"/>
      <c r="H99" s="13"/>
      <c r="I99" s="13"/>
      <c r="J99" s="13"/>
      <c r="K99" s="13"/>
      <c r="L99" s="70"/>
    </row>
    <row r="100" spans="1:12" ht="14.25" customHeight="1">
      <c r="A100" s="113"/>
      <c r="B100" s="37" t="s">
        <v>126</v>
      </c>
      <c r="C100" s="13">
        <v>51</v>
      </c>
      <c r="D100" s="13">
        <v>68</v>
      </c>
      <c r="E100" s="13">
        <v>65</v>
      </c>
      <c r="F100" s="31">
        <f t="shared" si="13"/>
        <v>133</v>
      </c>
      <c r="G100" s="57"/>
      <c r="H100" s="13"/>
      <c r="I100" s="13"/>
      <c r="J100" s="13"/>
      <c r="K100" s="13"/>
      <c r="L100" s="70"/>
    </row>
    <row r="101" spans="1:12" ht="14.25" customHeight="1">
      <c r="A101" s="113"/>
      <c r="B101" s="37" t="s">
        <v>125</v>
      </c>
      <c r="C101" s="13">
        <v>103</v>
      </c>
      <c r="D101" s="13">
        <v>115</v>
      </c>
      <c r="E101" s="13">
        <v>135</v>
      </c>
      <c r="F101" s="31">
        <f t="shared" si="13"/>
        <v>250</v>
      </c>
      <c r="G101" s="57"/>
      <c r="H101" s="13"/>
      <c r="I101" s="13"/>
      <c r="J101" s="13"/>
      <c r="K101" s="13"/>
      <c r="L101" s="70"/>
    </row>
    <row r="102" spans="1:12" ht="14.25" customHeight="1">
      <c r="A102" s="113"/>
      <c r="B102" s="37" t="s">
        <v>124</v>
      </c>
      <c r="C102" s="13">
        <v>148</v>
      </c>
      <c r="D102" s="13">
        <v>181</v>
      </c>
      <c r="E102" s="13">
        <v>187</v>
      </c>
      <c r="F102" s="31">
        <f t="shared" si="13"/>
        <v>368</v>
      </c>
      <c r="G102" s="57"/>
      <c r="H102" s="13"/>
      <c r="I102" s="13"/>
      <c r="J102" s="13"/>
      <c r="K102" s="13"/>
      <c r="L102" s="70"/>
    </row>
    <row r="103" spans="1:12" ht="14.25" customHeight="1">
      <c r="A103" s="113"/>
      <c r="B103" s="37" t="s">
        <v>123</v>
      </c>
      <c r="C103" s="13">
        <v>138</v>
      </c>
      <c r="D103" s="13">
        <v>197</v>
      </c>
      <c r="E103" s="13">
        <v>188</v>
      </c>
      <c r="F103" s="31">
        <f t="shared" si="13"/>
        <v>385</v>
      </c>
      <c r="G103" s="57"/>
      <c r="H103" s="13"/>
      <c r="I103" s="13"/>
      <c r="J103" s="13"/>
      <c r="K103" s="13"/>
      <c r="L103" s="70"/>
    </row>
    <row r="104" spans="1:12" ht="14.25" customHeight="1">
      <c r="A104" s="113"/>
      <c r="B104" s="37" t="s">
        <v>122</v>
      </c>
      <c r="C104" s="13">
        <v>67</v>
      </c>
      <c r="D104" s="13">
        <v>66</v>
      </c>
      <c r="E104" s="13">
        <v>68</v>
      </c>
      <c r="F104" s="31">
        <f t="shared" si="13"/>
        <v>134</v>
      </c>
      <c r="G104" s="57"/>
      <c r="H104" s="13"/>
      <c r="I104" s="13"/>
      <c r="J104" s="13"/>
      <c r="K104" s="13"/>
      <c r="L104" s="70"/>
    </row>
    <row r="105" spans="1:12" ht="14.25" customHeight="1">
      <c r="A105" s="113"/>
      <c r="B105" s="37" t="s">
        <v>121</v>
      </c>
      <c r="C105" s="13">
        <v>45</v>
      </c>
      <c r="D105" s="13">
        <v>64</v>
      </c>
      <c r="E105" s="13">
        <v>67</v>
      </c>
      <c r="F105" s="31">
        <f t="shared" si="13"/>
        <v>131</v>
      </c>
      <c r="G105" s="57"/>
      <c r="H105" s="13"/>
      <c r="I105" s="13"/>
      <c r="J105" s="13"/>
      <c r="K105" s="13"/>
      <c r="L105" s="70"/>
    </row>
    <row r="106" spans="1:12" ht="14.25" customHeight="1">
      <c r="A106" s="113"/>
      <c r="B106" s="37" t="s">
        <v>120</v>
      </c>
      <c r="C106" s="13">
        <v>30</v>
      </c>
      <c r="D106" s="13">
        <v>48</v>
      </c>
      <c r="E106" s="13">
        <v>55</v>
      </c>
      <c r="F106" s="31">
        <f t="shared" si="13"/>
        <v>103</v>
      </c>
      <c r="G106" s="57"/>
      <c r="H106" s="13"/>
      <c r="I106" s="13"/>
      <c r="J106" s="13"/>
      <c r="K106" s="13"/>
      <c r="L106" s="70"/>
    </row>
    <row r="107" spans="1:12" ht="14.25" customHeight="1">
      <c r="A107" s="113"/>
      <c r="B107" s="37" t="s">
        <v>119</v>
      </c>
      <c r="C107" s="13">
        <v>84</v>
      </c>
      <c r="D107" s="13">
        <v>110</v>
      </c>
      <c r="E107" s="13">
        <v>119</v>
      </c>
      <c r="F107" s="31">
        <f t="shared" si="13"/>
        <v>229</v>
      </c>
      <c r="G107" s="57"/>
      <c r="H107" s="13"/>
      <c r="I107" s="13"/>
      <c r="J107" s="13"/>
      <c r="K107" s="13"/>
      <c r="L107" s="70"/>
    </row>
    <row r="108" spans="1:12" ht="14.25" customHeight="1">
      <c r="A108" s="113"/>
      <c r="B108" s="37" t="s">
        <v>118</v>
      </c>
      <c r="C108" s="13">
        <v>80</v>
      </c>
      <c r="D108" s="13">
        <v>91</v>
      </c>
      <c r="E108" s="13">
        <v>112</v>
      </c>
      <c r="F108" s="31">
        <f t="shared" si="13"/>
        <v>203</v>
      </c>
      <c r="G108" s="57"/>
      <c r="H108" s="13"/>
      <c r="I108" s="13"/>
      <c r="J108" s="13"/>
      <c r="K108" s="13"/>
      <c r="L108" s="70"/>
    </row>
    <row r="109" spans="1:12" ht="14.25" customHeight="1">
      <c r="A109" s="113"/>
      <c r="B109" s="37" t="s">
        <v>117</v>
      </c>
      <c r="C109" s="13">
        <v>77</v>
      </c>
      <c r="D109" s="13">
        <v>97</v>
      </c>
      <c r="E109" s="13">
        <v>98</v>
      </c>
      <c r="F109" s="31">
        <f t="shared" si="13"/>
        <v>195</v>
      </c>
      <c r="G109" s="57"/>
      <c r="H109" s="13"/>
      <c r="I109" s="13"/>
      <c r="J109" s="13"/>
      <c r="K109" s="13"/>
      <c r="L109" s="70"/>
    </row>
    <row r="110" spans="1:12" ht="14.25" customHeight="1">
      <c r="A110" s="113"/>
      <c r="B110" s="26" t="s">
        <v>116</v>
      </c>
      <c r="C110" s="25">
        <f>SUM(C94:C109)</f>
        <v>1099</v>
      </c>
      <c r="D110" s="25">
        <f>SUM(D94:D109)</f>
        <v>1378</v>
      </c>
      <c r="E110" s="25">
        <f>SUM(E94:E109)</f>
        <v>1452</v>
      </c>
      <c r="F110" s="24">
        <f>SUM(F94:F109)</f>
        <v>2830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52</v>
      </c>
      <c r="D111" s="13">
        <v>80</v>
      </c>
      <c r="E111" s="13">
        <v>74</v>
      </c>
      <c r="F111" s="31">
        <f>SUM(D111:E111)</f>
        <v>154</v>
      </c>
      <c r="G111" s="57"/>
      <c r="H111" s="13"/>
      <c r="I111" s="13"/>
      <c r="J111" s="13"/>
      <c r="K111" s="13"/>
      <c r="L111" s="70"/>
    </row>
    <row r="112" spans="1:12" ht="14.25" customHeight="1">
      <c r="A112" s="113"/>
      <c r="B112" s="37" t="s">
        <v>113</v>
      </c>
      <c r="C112" s="13">
        <v>75</v>
      </c>
      <c r="D112" s="13">
        <v>101</v>
      </c>
      <c r="E112" s="13">
        <v>95</v>
      </c>
      <c r="F112" s="31">
        <f>SUM(D112:E112)</f>
        <v>196</v>
      </c>
      <c r="G112" s="57"/>
      <c r="H112" s="13"/>
      <c r="I112" s="13"/>
      <c r="J112" s="13"/>
      <c r="K112" s="13"/>
      <c r="L112" s="70"/>
    </row>
    <row r="113" spans="1:12" ht="14.25" customHeight="1">
      <c r="A113" s="113"/>
      <c r="B113" s="37" t="s">
        <v>112</v>
      </c>
      <c r="C113" s="13">
        <v>41</v>
      </c>
      <c r="D113" s="13">
        <v>64</v>
      </c>
      <c r="E113" s="13">
        <v>63</v>
      </c>
      <c r="F113" s="31">
        <f>SUM(D113:E113)</f>
        <v>127</v>
      </c>
      <c r="G113" s="57"/>
      <c r="H113" s="13"/>
      <c r="I113" s="13"/>
      <c r="J113" s="13"/>
      <c r="K113" s="13"/>
      <c r="L113" s="70"/>
    </row>
    <row r="114" spans="1:12" ht="14.25" customHeight="1">
      <c r="A114" s="113"/>
      <c r="B114" s="26" t="s">
        <v>111</v>
      </c>
      <c r="C114" s="25">
        <f>SUM(C111:C113)</f>
        <v>168</v>
      </c>
      <c r="D114" s="25">
        <f>SUM(D111:D113)</f>
        <v>245</v>
      </c>
      <c r="E114" s="25">
        <f>SUM(E111:E113)</f>
        <v>232</v>
      </c>
      <c r="F114" s="24">
        <f>SUM(F111:F113)</f>
        <v>477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243</v>
      </c>
      <c r="K116" s="64">
        <v>247</v>
      </c>
      <c r="L116" s="63">
        <f t="shared" ref="L116:L124" si="14">SUM(J116:K116)</f>
        <v>490</v>
      </c>
    </row>
    <row r="117" spans="1:12" ht="14.25" customHeight="1">
      <c r="A117" s="113" t="s">
        <v>107</v>
      </c>
      <c r="B117" s="37" t="s">
        <v>106</v>
      </c>
      <c r="C117" s="13">
        <v>170</v>
      </c>
      <c r="D117" s="13">
        <v>168</v>
      </c>
      <c r="E117" s="13">
        <v>195</v>
      </c>
      <c r="F117" s="31">
        <f t="shared" ref="F117:F138" si="15">SUM(D117:E117)</f>
        <v>363</v>
      </c>
      <c r="G117" s="57"/>
      <c r="H117" s="37" t="s">
        <v>105</v>
      </c>
      <c r="I117" s="13">
        <v>142</v>
      </c>
      <c r="J117" s="13">
        <v>173</v>
      </c>
      <c r="K117" s="13">
        <v>183</v>
      </c>
      <c r="L117" s="61">
        <f t="shared" si="14"/>
        <v>356</v>
      </c>
    </row>
    <row r="118" spans="1:12" ht="14.25" customHeight="1">
      <c r="A118" s="113"/>
      <c r="B118" s="37" t="s">
        <v>104</v>
      </c>
      <c r="C118" s="13">
        <v>288</v>
      </c>
      <c r="D118" s="13">
        <v>276</v>
      </c>
      <c r="E118" s="13">
        <v>245</v>
      </c>
      <c r="F118" s="31">
        <f t="shared" si="15"/>
        <v>521</v>
      </c>
      <c r="G118" s="57"/>
      <c r="H118" s="37" t="s">
        <v>103</v>
      </c>
      <c r="I118" s="13">
        <v>135</v>
      </c>
      <c r="J118" s="13">
        <v>199</v>
      </c>
      <c r="K118" s="13">
        <v>220</v>
      </c>
      <c r="L118" s="61">
        <f t="shared" si="14"/>
        <v>419</v>
      </c>
    </row>
    <row r="119" spans="1:12" ht="14.25" customHeight="1">
      <c r="A119" s="113"/>
      <c r="B119" s="37" t="s">
        <v>102</v>
      </c>
      <c r="C119" s="13">
        <v>107</v>
      </c>
      <c r="D119" s="13">
        <v>105</v>
      </c>
      <c r="E119" s="13">
        <v>104</v>
      </c>
      <c r="F119" s="31">
        <f t="shared" si="15"/>
        <v>209</v>
      </c>
      <c r="G119" s="57"/>
      <c r="H119" s="37" t="s">
        <v>101</v>
      </c>
      <c r="I119" s="13">
        <v>50</v>
      </c>
      <c r="J119" s="13">
        <v>51</v>
      </c>
      <c r="K119" s="13">
        <v>64</v>
      </c>
      <c r="L119" s="61">
        <f t="shared" si="14"/>
        <v>115</v>
      </c>
    </row>
    <row r="120" spans="1:12" ht="14.25" customHeight="1">
      <c r="A120" s="113"/>
      <c r="B120" s="37" t="s">
        <v>100</v>
      </c>
      <c r="C120" s="13">
        <v>107</v>
      </c>
      <c r="D120" s="13">
        <v>94</v>
      </c>
      <c r="E120" s="13">
        <v>124</v>
      </c>
      <c r="F120" s="31">
        <f t="shared" si="15"/>
        <v>218</v>
      </c>
      <c r="G120" s="57"/>
      <c r="H120" s="37" t="s">
        <v>99</v>
      </c>
      <c r="I120" s="13">
        <v>144</v>
      </c>
      <c r="J120" s="13">
        <v>159</v>
      </c>
      <c r="K120" s="13">
        <v>178</v>
      </c>
      <c r="L120" s="61">
        <f t="shared" si="14"/>
        <v>337</v>
      </c>
    </row>
    <row r="121" spans="1:12" ht="14.25" customHeight="1">
      <c r="A121" s="113"/>
      <c r="B121" s="37" t="s">
        <v>98</v>
      </c>
      <c r="C121" s="13">
        <v>68</v>
      </c>
      <c r="D121" s="13">
        <v>63</v>
      </c>
      <c r="E121" s="13">
        <v>68</v>
      </c>
      <c r="F121" s="31">
        <f t="shared" si="15"/>
        <v>131</v>
      </c>
      <c r="G121" s="57"/>
      <c r="H121" s="37" t="s">
        <v>97</v>
      </c>
      <c r="I121" s="13">
        <v>138</v>
      </c>
      <c r="J121" s="13">
        <v>169</v>
      </c>
      <c r="K121" s="62">
        <v>168</v>
      </c>
      <c r="L121" s="61">
        <f t="shared" si="14"/>
        <v>337</v>
      </c>
    </row>
    <row r="122" spans="1:12" ht="14.25" customHeight="1">
      <c r="A122" s="113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5"/>
        <v>58</v>
      </c>
      <c r="G122" s="57"/>
      <c r="H122" s="37" t="s">
        <v>95</v>
      </c>
      <c r="I122" s="13">
        <v>183</v>
      </c>
      <c r="J122" s="13">
        <v>207</v>
      </c>
      <c r="K122" s="13">
        <v>218</v>
      </c>
      <c r="L122" s="61">
        <f t="shared" si="14"/>
        <v>425</v>
      </c>
    </row>
    <row r="123" spans="1:12" ht="14.25" customHeight="1">
      <c r="A123" s="113"/>
      <c r="B123" s="37" t="s">
        <v>94</v>
      </c>
      <c r="C123" s="13">
        <v>62</v>
      </c>
      <c r="D123" s="13">
        <v>63</v>
      </c>
      <c r="E123" s="13">
        <v>71</v>
      </c>
      <c r="F123" s="31">
        <f t="shared" si="15"/>
        <v>134</v>
      </c>
      <c r="G123" s="57"/>
      <c r="H123" s="37" t="s">
        <v>93</v>
      </c>
      <c r="I123" s="13">
        <v>46</v>
      </c>
      <c r="J123" s="13">
        <v>57</v>
      </c>
      <c r="K123" s="13">
        <v>58</v>
      </c>
      <c r="L123" s="61">
        <f t="shared" si="14"/>
        <v>115</v>
      </c>
    </row>
    <row r="124" spans="1:12" ht="14.25" customHeight="1">
      <c r="A124" s="113"/>
      <c r="B124" s="37" t="s">
        <v>92</v>
      </c>
      <c r="C124" s="13">
        <v>144</v>
      </c>
      <c r="D124" s="13">
        <v>145</v>
      </c>
      <c r="E124" s="13">
        <v>167</v>
      </c>
      <c r="F124" s="31">
        <f t="shared" si="15"/>
        <v>312</v>
      </c>
      <c r="G124" s="57"/>
      <c r="H124" s="37" t="s">
        <v>91</v>
      </c>
      <c r="I124" s="13">
        <v>225</v>
      </c>
      <c r="J124" s="13">
        <v>235</v>
      </c>
      <c r="K124" s="13">
        <v>273</v>
      </c>
      <c r="L124" s="61">
        <f t="shared" si="14"/>
        <v>508</v>
      </c>
    </row>
    <row r="125" spans="1:12" ht="14.25" customHeight="1">
      <c r="A125" s="113"/>
      <c r="B125" s="37" t="s">
        <v>90</v>
      </c>
      <c r="C125" s="13">
        <v>47</v>
      </c>
      <c r="D125" s="13">
        <v>32</v>
      </c>
      <c r="E125" s="13">
        <v>50</v>
      </c>
      <c r="F125" s="31">
        <f t="shared" si="15"/>
        <v>82</v>
      </c>
      <c r="G125" s="57"/>
      <c r="H125" s="26" t="s">
        <v>89</v>
      </c>
      <c r="I125" s="25">
        <f>SUM(I116:I124)</f>
        <v>1246</v>
      </c>
      <c r="J125" s="25">
        <f>SUM(J116:J124)</f>
        <v>1493</v>
      </c>
      <c r="K125" s="25">
        <f>SUM(K116:K124)</f>
        <v>1609</v>
      </c>
      <c r="L125" s="60">
        <f>SUM(L116:L124)</f>
        <v>3102</v>
      </c>
    </row>
    <row r="126" spans="1:12" ht="14.25" customHeight="1">
      <c r="A126" s="113"/>
      <c r="B126" s="37" t="s">
        <v>88</v>
      </c>
      <c r="C126" s="13">
        <v>70</v>
      </c>
      <c r="D126" s="13">
        <v>66</v>
      </c>
      <c r="E126" s="13">
        <v>80</v>
      </c>
      <c r="F126" s="31">
        <f t="shared" si="15"/>
        <v>146</v>
      </c>
      <c r="G126" s="57" t="s">
        <v>87</v>
      </c>
      <c r="H126" s="37" t="s">
        <v>86</v>
      </c>
      <c r="I126" s="13">
        <v>34</v>
      </c>
      <c r="J126" s="13">
        <v>52</v>
      </c>
      <c r="K126" s="13">
        <v>37</v>
      </c>
      <c r="L126" s="58">
        <f t="shared" ref="L126:L139" si="16">SUM(J126:K126)</f>
        <v>89</v>
      </c>
    </row>
    <row r="127" spans="1:12" ht="14.25" customHeight="1">
      <c r="A127" s="113"/>
      <c r="B127" s="37" t="s">
        <v>85</v>
      </c>
      <c r="C127" s="13">
        <v>38</v>
      </c>
      <c r="D127" s="13">
        <v>45</v>
      </c>
      <c r="E127" s="13">
        <v>37</v>
      </c>
      <c r="F127" s="31">
        <f t="shared" si="15"/>
        <v>82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6"/>
        <v>19</v>
      </c>
    </row>
    <row r="128" spans="1:12" ht="14.25" customHeight="1">
      <c r="A128" s="113"/>
      <c r="B128" s="37" t="s">
        <v>83</v>
      </c>
      <c r="C128" s="13">
        <v>66</v>
      </c>
      <c r="D128" s="13">
        <v>59</v>
      </c>
      <c r="E128" s="13">
        <v>74</v>
      </c>
      <c r="F128" s="31">
        <f t="shared" si="15"/>
        <v>133</v>
      </c>
      <c r="G128" s="57"/>
      <c r="H128" s="59" t="s">
        <v>82</v>
      </c>
      <c r="I128" s="13">
        <v>42</v>
      </c>
      <c r="J128" s="13">
        <v>57</v>
      </c>
      <c r="K128" s="13">
        <v>71</v>
      </c>
      <c r="L128" s="58">
        <f t="shared" si="16"/>
        <v>128</v>
      </c>
    </row>
    <row r="129" spans="1:12" ht="14.25" customHeight="1">
      <c r="A129" s="113"/>
      <c r="B129" s="37" t="s">
        <v>81</v>
      </c>
      <c r="C129" s="13">
        <v>74</v>
      </c>
      <c r="D129" s="13">
        <v>66</v>
      </c>
      <c r="E129" s="13">
        <v>82</v>
      </c>
      <c r="F129" s="31">
        <f t="shared" si="15"/>
        <v>148</v>
      </c>
      <c r="G129" s="57"/>
      <c r="H129" s="59" t="s">
        <v>80</v>
      </c>
      <c r="I129" s="13">
        <v>20</v>
      </c>
      <c r="J129" s="13">
        <v>20</v>
      </c>
      <c r="K129" s="13">
        <v>17</v>
      </c>
      <c r="L129" s="58">
        <f t="shared" si="16"/>
        <v>37</v>
      </c>
    </row>
    <row r="130" spans="1:12" ht="14.25" customHeight="1">
      <c r="A130" s="113"/>
      <c r="B130" s="37" t="s">
        <v>79</v>
      </c>
      <c r="C130" s="13">
        <v>67</v>
      </c>
      <c r="D130" s="13">
        <v>61</v>
      </c>
      <c r="E130" s="13">
        <v>68</v>
      </c>
      <c r="F130" s="31">
        <f t="shared" si="15"/>
        <v>129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6"/>
        <v>11</v>
      </c>
    </row>
    <row r="131" spans="1:12" ht="14.25" customHeight="1">
      <c r="A131" s="113"/>
      <c r="B131" s="37" t="s">
        <v>77</v>
      </c>
      <c r="C131" s="13">
        <v>112</v>
      </c>
      <c r="D131" s="13">
        <v>110</v>
      </c>
      <c r="E131" s="13">
        <v>107</v>
      </c>
      <c r="F131" s="31">
        <f t="shared" si="15"/>
        <v>217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6"/>
        <v>26</v>
      </c>
    </row>
    <row r="132" spans="1:12" ht="14.25" customHeight="1">
      <c r="A132" s="113"/>
      <c r="B132" s="37" t="s">
        <v>75</v>
      </c>
      <c r="C132" s="13">
        <v>155</v>
      </c>
      <c r="D132" s="13">
        <v>151</v>
      </c>
      <c r="E132" s="13">
        <v>162</v>
      </c>
      <c r="F132" s="31">
        <f t="shared" si="15"/>
        <v>313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6"/>
        <v>44</v>
      </c>
    </row>
    <row r="133" spans="1:12" ht="14.25" customHeight="1">
      <c r="A133" s="113"/>
      <c r="B133" s="37" t="s">
        <v>73</v>
      </c>
      <c r="C133" s="13">
        <v>128</v>
      </c>
      <c r="D133" s="13">
        <v>122</v>
      </c>
      <c r="E133" s="13">
        <v>133</v>
      </c>
      <c r="F133" s="31">
        <f t="shared" si="15"/>
        <v>255</v>
      </c>
      <c r="G133" s="57"/>
      <c r="H133" s="59" t="s">
        <v>72</v>
      </c>
      <c r="I133" s="13">
        <v>18</v>
      </c>
      <c r="J133" s="13">
        <v>14</v>
      </c>
      <c r="K133" s="13">
        <v>15</v>
      </c>
      <c r="L133" s="58">
        <f t="shared" si="16"/>
        <v>29</v>
      </c>
    </row>
    <row r="134" spans="1:12" ht="14.25" customHeight="1">
      <c r="A134" s="113"/>
      <c r="B134" s="37" t="s">
        <v>71</v>
      </c>
      <c r="C134" s="13">
        <v>112</v>
      </c>
      <c r="D134" s="13">
        <v>115</v>
      </c>
      <c r="E134" s="13">
        <v>135</v>
      </c>
      <c r="F134" s="31">
        <f t="shared" si="15"/>
        <v>250</v>
      </c>
      <c r="G134" s="57"/>
      <c r="H134" s="59" t="s">
        <v>70</v>
      </c>
      <c r="I134" s="13">
        <v>18</v>
      </c>
      <c r="J134" s="13">
        <v>18</v>
      </c>
      <c r="K134" s="13">
        <v>22</v>
      </c>
      <c r="L134" s="58">
        <f t="shared" si="16"/>
        <v>40</v>
      </c>
    </row>
    <row r="135" spans="1:12" ht="14.25" customHeight="1">
      <c r="A135" s="113"/>
      <c r="B135" s="37" t="s">
        <v>69</v>
      </c>
      <c r="C135" s="13">
        <v>196</v>
      </c>
      <c r="D135" s="13">
        <v>207</v>
      </c>
      <c r="E135" s="13">
        <v>220</v>
      </c>
      <c r="F135" s="31">
        <f t="shared" si="15"/>
        <v>427</v>
      </c>
      <c r="G135" s="57"/>
      <c r="H135" s="59" t="s">
        <v>68</v>
      </c>
      <c r="I135" s="13">
        <v>25</v>
      </c>
      <c r="J135" s="13">
        <v>22</v>
      </c>
      <c r="K135" s="13">
        <v>25</v>
      </c>
      <c r="L135" s="58">
        <f t="shared" si="16"/>
        <v>47</v>
      </c>
    </row>
    <row r="136" spans="1:12" ht="14.25" customHeight="1">
      <c r="A136" s="113"/>
      <c r="B136" s="37" t="s">
        <v>67</v>
      </c>
      <c r="C136" s="13">
        <v>39</v>
      </c>
      <c r="D136" s="13">
        <v>44</v>
      </c>
      <c r="E136" s="13">
        <v>41</v>
      </c>
      <c r="F136" s="31">
        <f t="shared" si="15"/>
        <v>85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6"/>
        <v>20</v>
      </c>
    </row>
    <row r="137" spans="1:12" ht="14.25" customHeight="1">
      <c r="A137" s="113"/>
      <c r="B137" s="37" t="s">
        <v>65</v>
      </c>
      <c r="C137" s="13">
        <v>212</v>
      </c>
      <c r="D137" s="13">
        <v>172</v>
      </c>
      <c r="E137" s="13">
        <v>186</v>
      </c>
      <c r="F137" s="31">
        <f t="shared" si="15"/>
        <v>358</v>
      </c>
      <c r="G137" s="57"/>
      <c r="H137" s="59" t="s">
        <v>64</v>
      </c>
      <c r="I137" s="13">
        <v>26</v>
      </c>
      <c r="J137" s="13">
        <v>26</v>
      </c>
      <c r="K137" s="13">
        <v>30</v>
      </c>
      <c r="L137" s="58">
        <f t="shared" si="16"/>
        <v>56</v>
      </c>
    </row>
    <row r="138" spans="1:12" ht="14.25" customHeight="1">
      <c r="A138" s="113"/>
      <c r="B138" s="114" t="s">
        <v>63</v>
      </c>
      <c r="C138" s="13">
        <v>127</v>
      </c>
      <c r="D138" s="13">
        <v>177</v>
      </c>
      <c r="E138" s="13">
        <v>185</v>
      </c>
      <c r="F138" s="31">
        <f t="shared" si="15"/>
        <v>362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6"/>
        <v>40</v>
      </c>
    </row>
    <row r="139" spans="1:12" ht="14.25" customHeight="1">
      <c r="A139" s="113"/>
      <c r="B139" s="26" t="s">
        <v>61</v>
      </c>
      <c r="C139" s="25">
        <f>SUM(C117:C138)</f>
        <v>2415</v>
      </c>
      <c r="D139" s="25">
        <f>SUM(D117:D138)</f>
        <v>2365</v>
      </c>
      <c r="E139" s="25">
        <f>SUM(E117:E138)</f>
        <v>2568</v>
      </c>
      <c r="F139" s="24">
        <f>SUM(F117:F138)</f>
        <v>4933</v>
      </c>
      <c r="G139" s="57"/>
      <c r="H139" s="59" t="s">
        <v>60</v>
      </c>
      <c r="I139" s="13">
        <v>10</v>
      </c>
      <c r="J139" s="13">
        <v>11</v>
      </c>
      <c r="K139" s="13">
        <v>10</v>
      </c>
      <c r="L139" s="58">
        <f t="shared" si="16"/>
        <v>21</v>
      </c>
    </row>
    <row r="140" spans="1:12" ht="14.25" customHeight="1">
      <c r="A140" s="113" t="s">
        <v>59</v>
      </c>
      <c r="B140" s="37" t="s">
        <v>58</v>
      </c>
      <c r="C140" s="13">
        <v>137</v>
      </c>
      <c r="D140" s="13">
        <v>159</v>
      </c>
      <c r="E140" s="13">
        <v>183</v>
      </c>
      <c r="F140" s="31">
        <f t="shared" ref="F140:F156" si="17">SUM(D140:E140)</f>
        <v>342</v>
      </c>
      <c r="G140" s="57"/>
      <c r="H140" s="26" t="s">
        <v>57</v>
      </c>
      <c r="I140" s="25">
        <f>SUM(I126:I139)</f>
        <v>269</v>
      </c>
      <c r="J140" s="25">
        <f>SUM(J126:J139)</f>
        <v>298</v>
      </c>
      <c r="K140" s="25">
        <f>SUM(K126:K139)</f>
        <v>309</v>
      </c>
      <c r="L140" s="60">
        <f>SUM(L126:L139)</f>
        <v>607</v>
      </c>
    </row>
    <row r="141" spans="1:12" ht="14.25" customHeight="1">
      <c r="A141" s="113"/>
      <c r="B141" s="37" t="s">
        <v>56</v>
      </c>
      <c r="C141" s="13">
        <v>167</v>
      </c>
      <c r="D141" s="13">
        <v>207</v>
      </c>
      <c r="E141" s="13">
        <v>217</v>
      </c>
      <c r="F141" s="31">
        <f t="shared" si="17"/>
        <v>424</v>
      </c>
      <c r="G141" s="57" t="s">
        <v>55</v>
      </c>
      <c r="H141" s="59" t="s">
        <v>54</v>
      </c>
      <c r="I141" s="13">
        <v>52</v>
      </c>
      <c r="J141" s="13">
        <v>61</v>
      </c>
      <c r="K141" s="13">
        <v>60</v>
      </c>
      <c r="L141" s="58">
        <f>SUM(J141:K141)</f>
        <v>121</v>
      </c>
    </row>
    <row r="142" spans="1:12" ht="14.25" customHeight="1">
      <c r="A142" s="113"/>
      <c r="B142" s="37" t="s">
        <v>53</v>
      </c>
      <c r="C142" s="13">
        <v>154</v>
      </c>
      <c r="D142" s="13">
        <v>178</v>
      </c>
      <c r="E142" s="13">
        <v>190</v>
      </c>
      <c r="F142" s="31">
        <f t="shared" si="17"/>
        <v>368</v>
      </c>
      <c r="G142" s="57"/>
      <c r="H142" s="59" t="s">
        <v>52</v>
      </c>
      <c r="I142" s="13">
        <v>46</v>
      </c>
      <c r="J142" s="13">
        <v>52</v>
      </c>
      <c r="K142" s="13">
        <v>41</v>
      </c>
      <c r="L142" s="58">
        <f>SUM(J142:K142)</f>
        <v>93</v>
      </c>
    </row>
    <row r="143" spans="1:12" ht="14.25" customHeight="1">
      <c r="A143" s="113"/>
      <c r="B143" s="37" t="s">
        <v>51</v>
      </c>
      <c r="C143" s="13">
        <v>65</v>
      </c>
      <c r="D143" s="13">
        <v>72</v>
      </c>
      <c r="E143" s="13">
        <v>94</v>
      </c>
      <c r="F143" s="31">
        <f t="shared" si="17"/>
        <v>166</v>
      </c>
      <c r="G143" s="57"/>
      <c r="H143" s="59" t="s">
        <v>50</v>
      </c>
      <c r="I143" s="13">
        <v>52</v>
      </c>
      <c r="J143" s="13">
        <v>51</v>
      </c>
      <c r="K143" s="13">
        <v>48</v>
      </c>
      <c r="L143" s="58">
        <f>SUM(J143:K143)</f>
        <v>99</v>
      </c>
    </row>
    <row r="144" spans="1:12" ht="14.25" customHeight="1">
      <c r="A144" s="113"/>
      <c r="B144" s="37" t="s">
        <v>49</v>
      </c>
      <c r="C144" s="13">
        <v>31</v>
      </c>
      <c r="D144" s="13">
        <v>34</v>
      </c>
      <c r="E144" s="13">
        <v>33</v>
      </c>
      <c r="F144" s="31">
        <f t="shared" si="17"/>
        <v>67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3" ht="14.25" customHeight="1">
      <c r="A145" s="113"/>
      <c r="B145" s="37" t="s">
        <v>47</v>
      </c>
      <c r="C145" s="13">
        <v>132</v>
      </c>
      <c r="D145" s="13">
        <v>166</v>
      </c>
      <c r="E145" s="13">
        <v>193</v>
      </c>
      <c r="F145" s="31">
        <f t="shared" si="17"/>
        <v>359</v>
      </c>
      <c r="G145" s="57"/>
      <c r="H145" s="59" t="s">
        <v>46</v>
      </c>
      <c r="I145" s="13">
        <v>29</v>
      </c>
      <c r="J145" s="13">
        <v>36</v>
      </c>
      <c r="K145" s="13">
        <v>33</v>
      </c>
      <c r="L145" s="58">
        <f>SUM(J145:K145)</f>
        <v>69</v>
      </c>
    </row>
    <row r="146" spans="1:13" ht="14.25" customHeight="1">
      <c r="A146" s="113"/>
      <c r="B146" s="37" t="s">
        <v>45</v>
      </c>
      <c r="C146" s="13">
        <v>32</v>
      </c>
      <c r="D146" s="13">
        <v>43</v>
      </c>
      <c r="E146" s="13">
        <v>41</v>
      </c>
      <c r="F146" s="31">
        <f t="shared" si="17"/>
        <v>84</v>
      </c>
      <c r="G146" s="57"/>
      <c r="H146" s="26" t="s">
        <v>44</v>
      </c>
      <c r="I146" s="25">
        <f>SUM(I141:I145)</f>
        <v>213</v>
      </c>
      <c r="J146" s="25">
        <f>SUM(J141:J145)</f>
        <v>233</v>
      </c>
      <c r="K146" s="25">
        <f>SUM(K141:K145)</f>
        <v>218</v>
      </c>
      <c r="L146" s="56">
        <f>SUM(L141:L145)</f>
        <v>451</v>
      </c>
    </row>
    <row r="147" spans="1:13" ht="14.25" customHeight="1">
      <c r="A147" s="113"/>
      <c r="B147" s="37" t="s">
        <v>43</v>
      </c>
      <c r="C147" s="13">
        <v>39</v>
      </c>
      <c r="D147" s="13">
        <v>48</v>
      </c>
      <c r="E147" s="13">
        <v>56</v>
      </c>
      <c r="F147" s="31">
        <f t="shared" si="17"/>
        <v>104</v>
      </c>
      <c r="G147" s="129" t="s">
        <v>42</v>
      </c>
      <c r="H147" s="130"/>
      <c r="I147" s="55">
        <f>SUM(C139+C157+C164+C167+I125+I140+I146)</f>
        <v>6964</v>
      </c>
      <c r="J147" s="55">
        <f>SUM(D139+D157+D164+D167+J125+J140+J146)</f>
        <v>7801</v>
      </c>
      <c r="K147" s="55">
        <f>SUM(E139+E157+E164+E167+K125+K140+K146)</f>
        <v>8402</v>
      </c>
      <c r="L147" s="54">
        <f>SUM(F139+F157+F164+F167+L125+L140+L146)</f>
        <v>16203</v>
      </c>
    </row>
    <row r="148" spans="1:13" ht="14.25" customHeight="1">
      <c r="A148" s="113"/>
      <c r="B148" s="37" t="s">
        <v>41</v>
      </c>
      <c r="C148" s="13">
        <v>100</v>
      </c>
      <c r="D148" s="13">
        <v>124</v>
      </c>
      <c r="E148" s="13">
        <v>151</v>
      </c>
      <c r="F148" s="31">
        <f t="shared" si="17"/>
        <v>275</v>
      </c>
      <c r="G148" s="53"/>
      <c r="H148" s="114"/>
      <c r="I148" s="13"/>
      <c r="J148" s="13"/>
      <c r="K148" s="13"/>
      <c r="L148" s="52"/>
    </row>
    <row r="149" spans="1:13" ht="14.25" customHeight="1">
      <c r="A149" s="113"/>
      <c r="B149" s="37" t="s">
        <v>40</v>
      </c>
      <c r="C149" s="13">
        <v>63</v>
      </c>
      <c r="D149" s="13">
        <v>84</v>
      </c>
      <c r="E149" s="13">
        <v>96</v>
      </c>
      <c r="F149" s="31">
        <f t="shared" si="17"/>
        <v>180</v>
      </c>
      <c r="G149" s="146" t="s">
        <v>39</v>
      </c>
      <c r="H149" s="147"/>
      <c r="I149" s="150">
        <f>SUM(C30+I39+I67+I147)</f>
        <v>19382</v>
      </c>
      <c r="J149" s="150">
        <f>SUM(D30+J39+J67+J147)</f>
        <v>22957</v>
      </c>
      <c r="K149" s="150">
        <f>SUM(E30+K39+K67+K147)</f>
        <v>24613</v>
      </c>
      <c r="L149" s="152">
        <f>SUM(J149:K149)</f>
        <v>47570</v>
      </c>
    </row>
    <row r="150" spans="1:13" ht="14.25" customHeight="1">
      <c r="A150" s="113"/>
      <c r="B150" s="37" t="s">
        <v>38</v>
      </c>
      <c r="C150" s="13">
        <v>145</v>
      </c>
      <c r="D150" s="13">
        <v>169</v>
      </c>
      <c r="E150" s="13">
        <v>178</v>
      </c>
      <c r="F150" s="31">
        <f t="shared" si="17"/>
        <v>347</v>
      </c>
      <c r="G150" s="148"/>
      <c r="H150" s="149"/>
      <c r="I150" s="151"/>
      <c r="J150" s="151"/>
      <c r="K150" s="151"/>
      <c r="L150" s="174"/>
      <c r="M150" s="116"/>
    </row>
    <row r="151" spans="1:13" ht="14.25" customHeight="1">
      <c r="A151" s="113"/>
      <c r="B151" s="37" t="s">
        <v>37</v>
      </c>
      <c r="C151" s="13">
        <v>31</v>
      </c>
      <c r="D151" s="13">
        <v>35</v>
      </c>
      <c r="E151" s="13">
        <v>39</v>
      </c>
      <c r="F151" s="31">
        <f t="shared" si="17"/>
        <v>74</v>
      </c>
      <c r="G151" s="154" t="s">
        <v>36</v>
      </c>
      <c r="H151" s="155"/>
      <c r="I151" s="156">
        <f>I149-'H30.10月'!I149</f>
        <v>-7</v>
      </c>
      <c r="J151" s="156">
        <f>J149-'H30.10月'!J149</f>
        <v>-27</v>
      </c>
      <c r="K151" s="156">
        <f>K149-'H30.10月'!K149</f>
        <v>-14</v>
      </c>
      <c r="L151" s="156">
        <f>L149-'H30.10月'!L149</f>
        <v>-41</v>
      </c>
      <c r="M151" s="116"/>
    </row>
    <row r="152" spans="1:13" ht="14.25" customHeight="1">
      <c r="A152" s="113"/>
      <c r="B152" s="37" t="s">
        <v>35</v>
      </c>
      <c r="C152" s="13">
        <v>22</v>
      </c>
      <c r="D152" s="13">
        <v>25</v>
      </c>
      <c r="E152" s="13">
        <v>26</v>
      </c>
      <c r="F152" s="31">
        <f t="shared" si="17"/>
        <v>51</v>
      </c>
      <c r="G152" s="148"/>
      <c r="H152" s="149"/>
      <c r="I152" s="157"/>
      <c r="J152" s="157"/>
      <c r="K152" s="157"/>
      <c r="L152" s="157"/>
      <c r="M152" s="116"/>
    </row>
    <row r="153" spans="1:13" ht="14.25" customHeight="1">
      <c r="A153" s="113"/>
      <c r="B153" s="37" t="s">
        <v>34</v>
      </c>
      <c r="C153" s="13">
        <v>66</v>
      </c>
      <c r="D153" s="13">
        <v>97</v>
      </c>
      <c r="E153" s="13">
        <v>97</v>
      </c>
      <c r="F153" s="31">
        <f t="shared" si="17"/>
        <v>194</v>
      </c>
      <c r="G153" s="170" t="s">
        <v>33</v>
      </c>
      <c r="H153" s="171"/>
      <c r="I153" s="13"/>
      <c r="J153" s="13">
        <v>48</v>
      </c>
      <c r="K153" s="13">
        <v>51</v>
      </c>
      <c r="L153" s="70">
        <v>50</v>
      </c>
    </row>
    <row r="154" spans="1:13" ht="14.25" customHeight="1">
      <c r="A154" s="113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7"/>
        <v>120</v>
      </c>
      <c r="G154" s="172" t="s">
        <v>31</v>
      </c>
      <c r="H154" s="173"/>
      <c r="I154" s="50"/>
      <c r="J154" s="50">
        <v>39</v>
      </c>
      <c r="K154" s="50">
        <v>55</v>
      </c>
      <c r="L154" s="48">
        <f t="shared" ref="L154:L159" si="18">SUM(J154:K154)</f>
        <v>94</v>
      </c>
    </row>
    <row r="155" spans="1:13" ht="14.25" customHeight="1">
      <c r="A155" s="113"/>
      <c r="B155" s="37" t="s">
        <v>30</v>
      </c>
      <c r="C155" s="13">
        <v>252</v>
      </c>
      <c r="D155" s="13">
        <v>236</v>
      </c>
      <c r="E155" s="13">
        <v>294</v>
      </c>
      <c r="F155" s="31">
        <f t="shared" si="17"/>
        <v>530</v>
      </c>
      <c r="G155" s="172" t="s">
        <v>29</v>
      </c>
      <c r="H155" s="173"/>
      <c r="I155" s="50"/>
      <c r="J155" s="50">
        <v>51</v>
      </c>
      <c r="K155" s="50">
        <v>59</v>
      </c>
      <c r="L155" s="48">
        <f t="shared" si="18"/>
        <v>110</v>
      </c>
    </row>
    <row r="156" spans="1:13" ht="14.25" customHeight="1">
      <c r="A156" s="113"/>
      <c r="B156" s="37" t="s">
        <v>28</v>
      </c>
      <c r="C156" s="13">
        <v>40</v>
      </c>
      <c r="D156" s="13">
        <v>38</v>
      </c>
      <c r="E156" s="13">
        <v>42</v>
      </c>
      <c r="F156" s="31">
        <f t="shared" si="17"/>
        <v>80</v>
      </c>
      <c r="G156" s="172" t="s">
        <v>27</v>
      </c>
      <c r="H156" s="173"/>
      <c r="I156" s="50"/>
      <c r="J156" s="50">
        <v>8</v>
      </c>
      <c r="K156" s="50">
        <v>13</v>
      </c>
      <c r="L156" s="48">
        <f t="shared" si="18"/>
        <v>21</v>
      </c>
    </row>
    <row r="157" spans="1:13" ht="14.25" customHeight="1">
      <c r="A157" s="113"/>
      <c r="B157" s="26" t="s">
        <v>26</v>
      </c>
      <c r="C157" s="25">
        <f>SUM(C140:C156)</f>
        <v>1526</v>
      </c>
      <c r="D157" s="25">
        <f>SUM(D140:D156)</f>
        <v>1771</v>
      </c>
      <c r="E157" s="25">
        <f>SUM(E140:E156)</f>
        <v>1994</v>
      </c>
      <c r="F157" s="24">
        <f>SUM(F140:F156)</f>
        <v>3765</v>
      </c>
      <c r="G157" s="172" t="s">
        <v>25</v>
      </c>
      <c r="H157" s="173"/>
      <c r="I157" s="50"/>
      <c r="J157" s="50">
        <v>21</v>
      </c>
      <c r="K157" s="50">
        <v>22</v>
      </c>
      <c r="L157" s="48">
        <f t="shared" si="18"/>
        <v>43</v>
      </c>
    </row>
    <row r="158" spans="1:13" ht="14.25" customHeight="1">
      <c r="A158" s="113" t="s">
        <v>24</v>
      </c>
      <c r="B158" s="37" t="s">
        <v>23</v>
      </c>
      <c r="C158" s="13">
        <v>122</v>
      </c>
      <c r="D158" s="13">
        <v>164</v>
      </c>
      <c r="E158" s="13">
        <v>164</v>
      </c>
      <c r="F158" s="31">
        <f t="shared" ref="F158:F163" si="19">SUM(D158:E158)</f>
        <v>328</v>
      </c>
      <c r="G158" s="172" t="s">
        <v>22</v>
      </c>
      <c r="H158" s="173"/>
      <c r="I158" s="50"/>
      <c r="J158" s="50"/>
      <c r="K158" s="50"/>
      <c r="L158" s="48">
        <f t="shared" si="18"/>
        <v>0</v>
      </c>
    </row>
    <row r="159" spans="1:13" ht="14.25" customHeight="1">
      <c r="A159" s="113"/>
      <c r="B159" s="37" t="s">
        <v>21</v>
      </c>
      <c r="C159" s="13">
        <v>210</v>
      </c>
      <c r="D159" s="13">
        <v>257</v>
      </c>
      <c r="E159" s="13">
        <v>279</v>
      </c>
      <c r="F159" s="31">
        <f t="shared" si="19"/>
        <v>536</v>
      </c>
      <c r="G159" s="160" t="s">
        <v>20</v>
      </c>
      <c r="H159" s="161"/>
      <c r="I159" s="49"/>
      <c r="J159" s="49">
        <v>2</v>
      </c>
      <c r="K159" s="49">
        <v>1</v>
      </c>
      <c r="L159" s="48">
        <f t="shared" si="18"/>
        <v>3</v>
      </c>
    </row>
    <row r="160" spans="1:13" ht="14.25" customHeight="1">
      <c r="A160" s="113"/>
      <c r="B160" s="37" t="s">
        <v>19</v>
      </c>
      <c r="C160" s="13">
        <v>65</v>
      </c>
      <c r="D160" s="13">
        <v>86</v>
      </c>
      <c r="E160" s="13">
        <v>79</v>
      </c>
      <c r="F160" s="31">
        <f t="shared" si="19"/>
        <v>165</v>
      </c>
      <c r="G160" s="115" t="s">
        <v>18</v>
      </c>
      <c r="H160" s="46"/>
      <c r="I160" s="45"/>
      <c r="J160" s="44"/>
      <c r="K160" s="44"/>
      <c r="L160" s="43"/>
    </row>
    <row r="161" spans="1:12" ht="14.25" customHeight="1">
      <c r="A161" s="113"/>
      <c r="B161" s="37" t="s">
        <v>17</v>
      </c>
      <c r="C161" s="13">
        <v>51</v>
      </c>
      <c r="D161" s="13">
        <v>77</v>
      </c>
      <c r="E161" s="13">
        <v>84</v>
      </c>
      <c r="F161" s="31">
        <f t="shared" si="19"/>
        <v>161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13"/>
      <c r="B162" s="37" t="s">
        <v>15</v>
      </c>
      <c r="C162" s="13">
        <v>208</v>
      </c>
      <c r="D162" s="13">
        <v>283</v>
      </c>
      <c r="E162" s="13">
        <v>291</v>
      </c>
      <c r="F162" s="31">
        <f t="shared" si="19"/>
        <v>574</v>
      </c>
      <c r="G162" s="42" t="s">
        <v>14</v>
      </c>
      <c r="H162" s="41" t="s">
        <v>11</v>
      </c>
      <c r="I162" s="40">
        <f>SUM(L162/L149)</f>
        <v>0.40813537944082406</v>
      </c>
      <c r="J162" s="39">
        <v>8712</v>
      </c>
      <c r="K162" s="39">
        <v>10703</v>
      </c>
      <c r="L162" s="38">
        <f t="shared" ref="L162:L167" si="20">SUM(J162:K162)</f>
        <v>19415</v>
      </c>
    </row>
    <row r="163" spans="1:12" ht="14.25" customHeight="1">
      <c r="A163" s="113"/>
      <c r="B163" s="37" t="s">
        <v>13</v>
      </c>
      <c r="C163" s="13">
        <v>36</v>
      </c>
      <c r="D163" s="13">
        <v>49</v>
      </c>
      <c r="E163" s="13">
        <v>48</v>
      </c>
      <c r="F163" s="31">
        <f t="shared" si="19"/>
        <v>97</v>
      </c>
      <c r="G163" s="165" t="s">
        <v>12</v>
      </c>
      <c r="H163" s="36" t="s">
        <v>11</v>
      </c>
      <c r="I163" s="35">
        <f>SUM(L163/L149)</f>
        <v>0.33865881858314062</v>
      </c>
      <c r="J163" s="34">
        <v>7064</v>
      </c>
      <c r="K163" s="34">
        <v>9046</v>
      </c>
      <c r="L163" s="38">
        <f t="shared" si="20"/>
        <v>16110</v>
      </c>
    </row>
    <row r="164" spans="1:12" ht="14.25" customHeight="1">
      <c r="A164" s="113"/>
      <c r="B164" s="26" t="s">
        <v>10</v>
      </c>
      <c r="C164" s="25">
        <f>SUM(C158:C163)</f>
        <v>692</v>
      </c>
      <c r="D164" s="25">
        <f>SUM(D158:D163)</f>
        <v>916</v>
      </c>
      <c r="E164" s="25">
        <f>SUM(E158:E163)</f>
        <v>945</v>
      </c>
      <c r="F164" s="24">
        <f>SUM(F158:F163)</f>
        <v>1861</v>
      </c>
      <c r="G164" s="166"/>
      <c r="H164" s="30" t="s">
        <v>9</v>
      </c>
      <c r="I164" s="29">
        <f>L164/F30</f>
        <v>0.28748326639892907</v>
      </c>
      <c r="J164" s="28">
        <v>770</v>
      </c>
      <c r="K164" s="28">
        <v>948</v>
      </c>
      <c r="L164" s="27">
        <f>SUM(J164:K164)</f>
        <v>1718</v>
      </c>
    </row>
    <row r="165" spans="1:12" ht="14.25" customHeight="1">
      <c r="A165" s="113" t="s">
        <v>8</v>
      </c>
      <c r="B165" s="114" t="s">
        <v>7</v>
      </c>
      <c r="C165" s="13">
        <v>316</v>
      </c>
      <c r="D165" s="13">
        <v>358</v>
      </c>
      <c r="E165" s="13">
        <v>372</v>
      </c>
      <c r="F165" s="31">
        <f>SUM(D165:E165)</f>
        <v>730</v>
      </c>
      <c r="G165" s="166"/>
      <c r="H165" s="30" t="s">
        <v>6</v>
      </c>
      <c r="I165" s="29">
        <f>L165/L39</f>
        <v>0.37457995651314491</v>
      </c>
      <c r="J165" s="28">
        <v>1658</v>
      </c>
      <c r="K165" s="28">
        <v>2132</v>
      </c>
      <c r="L165" s="27">
        <f t="shared" si="20"/>
        <v>3790</v>
      </c>
    </row>
    <row r="166" spans="1:12" ht="14.25" customHeight="1">
      <c r="A166" s="113"/>
      <c r="B166" s="114" t="s">
        <v>5</v>
      </c>
      <c r="C166" s="13">
        <v>287</v>
      </c>
      <c r="D166" s="13">
        <v>367</v>
      </c>
      <c r="E166" s="13">
        <v>387</v>
      </c>
      <c r="F166" s="31">
        <f>SUM(D166:E166)</f>
        <v>754</v>
      </c>
      <c r="G166" s="166"/>
      <c r="H166" s="30" t="s">
        <v>4</v>
      </c>
      <c r="I166" s="29">
        <f>L166/L67</f>
        <v>0.30373862371505272</v>
      </c>
      <c r="J166" s="28">
        <v>2045</v>
      </c>
      <c r="K166" s="28">
        <v>2594</v>
      </c>
      <c r="L166" s="27">
        <f t="shared" si="20"/>
        <v>4639</v>
      </c>
    </row>
    <row r="167" spans="1:12" ht="14.25" customHeight="1">
      <c r="A167" s="113"/>
      <c r="B167" s="26" t="s">
        <v>3</v>
      </c>
      <c r="C167" s="25">
        <f>SUM(C165:C166)</f>
        <v>603</v>
      </c>
      <c r="D167" s="25">
        <f>SUM(D165:D166)</f>
        <v>725</v>
      </c>
      <c r="E167" s="25">
        <f>SUM(E165:E166)</f>
        <v>759</v>
      </c>
      <c r="F167" s="24">
        <f>SUM(F165:F166)</f>
        <v>1484</v>
      </c>
      <c r="G167" s="167"/>
      <c r="H167" s="23" t="s">
        <v>2</v>
      </c>
      <c r="I167" s="22">
        <f>L167/L147</f>
        <v>0.36801826822193423</v>
      </c>
      <c r="J167" s="21">
        <v>2591</v>
      </c>
      <c r="K167" s="21">
        <v>3372</v>
      </c>
      <c r="L167" s="20">
        <f t="shared" si="20"/>
        <v>5963</v>
      </c>
    </row>
    <row r="168" spans="1:12" ht="14.25" customHeight="1">
      <c r="A168" s="113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13"/>
      <c r="B169" s="13"/>
      <c r="C169" s="13"/>
      <c r="D169" s="13"/>
      <c r="E169" s="13"/>
      <c r="F169" s="12"/>
      <c r="G169" s="168" t="s">
        <v>1</v>
      </c>
      <c r="H169" s="169"/>
      <c r="I169" s="11">
        <v>347</v>
      </c>
      <c r="J169" s="11">
        <v>135</v>
      </c>
      <c r="K169" s="11">
        <v>241</v>
      </c>
      <c r="L169" s="10">
        <f>SUM(J169:K169)</f>
        <v>376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view="pageBreakPreview" topLeftCell="A130" zoomScaleNormal="100" workbookViewId="0">
      <selection activeCell="J159" sqref="J159"/>
    </sheetView>
  </sheetViews>
  <sheetFormatPr defaultRowHeight="13.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1" width="6.75" style="2" customWidth="1"/>
    <col min="12" max="12" width="7.625" style="2" bestFit="1" customWidth="1"/>
    <col min="13" max="13" width="9" style="1" hidden="1" customWidth="1"/>
    <col min="14" max="16384" width="9" style="1"/>
  </cols>
  <sheetData>
    <row r="1" spans="1:12" ht="24.75" customHeight="1">
      <c r="A1" s="131" t="s">
        <v>274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16.5" customHeight="1">
      <c r="A2" s="134" t="s">
        <v>286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19.5" customHeight="1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>
      <c r="A4" s="137" t="s">
        <v>266</v>
      </c>
      <c r="B4" s="138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31</v>
      </c>
      <c r="K4" s="90">
        <v>38</v>
      </c>
      <c r="L4" s="58">
        <f t="shared" ref="L4:L9" si="0">SUM(J4:K4)</f>
        <v>69</v>
      </c>
    </row>
    <row r="5" spans="1:12" ht="14.25" customHeight="1">
      <c r="A5" s="72" t="s">
        <v>263</v>
      </c>
      <c r="B5" s="71" t="s">
        <v>262</v>
      </c>
      <c r="C5" s="89">
        <v>331</v>
      </c>
      <c r="D5" s="89">
        <v>396</v>
      </c>
      <c r="E5" s="89">
        <v>401</v>
      </c>
      <c r="F5" s="31">
        <f t="shared" ref="F5:F21" si="1">SUM(D5:E5)</f>
        <v>797</v>
      </c>
      <c r="G5" s="57"/>
      <c r="H5" s="37" t="s">
        <v>261</v>
      </c>
      <c r="I5" s="13">
        <v>176</v>
      </c>
      <c r="J5" s="13">
        <v>212</v>
      </c>
      <c r="K5" s="13">
        <v>240</v>
      </c>
      <c r="L5" s="58">
        <f t="shared" si="0"/>
        <v>452</v>
      </c>
    </row>
    <row r="6" spans="1:12" ht="14.25" customHeight="1">
      <c r="A6" s="118"/>
      <c r="B6" s="37" t="s">
        <v>260</v>
      </c>
      <c r="C6" s="86">
        <v>209</v>
      </c>
      <c r="D6" s="86">
        <v>210</v>
      </c>
      <c r="E6" s="86">
        <v>201</v>
      </c>
      <c r="F6" s="31">
        <f t="shared" si="1"/>
        <v>411</v>
      </c>
      <c r="G6" s="57"/>
      <c r="H6" s="37" t="s">
        <v>259</v>
      </c>
      <c r="I6" s="13">
        <v>114</v>
      </c>
      <c r="J6" s="13">
        <v>144</v>
      </c>
      <c r="K6" s="13">
        <v>168</v>
      </c>
      <c r="L6" s="58">
        <f t="shared" si="0"/>
        <v>312</v>
      </c>
    </row>
    <row r="7" spans="1:12" ht="14.25" customHeight="1">
      <c r="A7" s="118"/>
      <c r="B7" s="37" t="s">
        <v>258</v>
      </c>
      <c r="C7" s="86">
        <v>120</v>
      </c>
      <c r="D7" s="86">
        <v>132</v>
      </c>
      <c r="E7" s="86">
        <v>149</v>
      </c>
      <c r="F7" s="31">
        <f t="shared" si="1"/>
        <v>281</v>
      </c>
      <c r="G7" s="57"/>
      <c r="H7" s="37" t="s">
        <v>257</v>
      </c>
      <c r="I7" s="13">
        <v>77</v>
      </c>
      <c r="J7" s="13">
        <v>102</v>
      </c>
      <c r="K7" s="13">
        <v>105</v>
      </c>
      <c r="L7" s="58">
        <f t="shared" si="0"/>
        <v>207</v>
      </c>
    </row>
    <row r="8" spans="1:12" ht="14.25" customHeight="1">
      <c r="A8" s="118"/>
      <c r="B8" s="37" t="s">
        <v>256</v>
      </c>
      <c r="C8" s="86">
        <v>163</v>
      </c>
      <c r="D8" s="86">
        <v>174</v>
      </c>
      <c r="E8" s="86">
        <v>204</v>
      </c>
      <c r="F8" s="31">
        <f t="shared" si="1"/>
        <v>378</v>
      </c>
      <c r="G8" s="57"/>
      <c r="H8" s="37" t="s">
        <v>219</v>
      </c>
      <c r="I8" s="13">
        <v>56</v>
      </c>
      <c r="J8" s="13">
        <v>74</v>
      </c>
      <c r="K8" s="13">
        <v>77</v>
      </c>
      <c r="L8" s="58">
        <f t="shared" si="0"/>
        <v>151</v>
      </c>
    </row>
    <row r="9" spans="1:12" ht="14.25" customHeight="1">
      <c r="A9" s="118"/>
      <c r="B9" s="37" t="s">
        <v>255</v>
      </c>
      <c r="C9" s="86">
        <v>53</v>
      </c>
      <c r="D9" s="86">
        <v>60</v>
      </c>
      <c r="E9" s="86">
        <v>71</v>
      </c>
      <c r="F9" s="31">
        <f t="shared" si="1"/>
        <v>131</v>
      </c>
      <c r="G9" s="57"/>
      <c r="H9" s="37" t="s">
        <v>254</v>
      </c>
      <c r="I9" s="13">
        <v>73</v>
      </c>
      <c r="J9" s="13">
        <v>87</v>
      </c>
      <c r="K9" s="13">
        <v>93</v>
      </c>
      <c r="L9" s="58">
        <f t="shared" si="0"/>
        <v>180</v>
      </c>
    </row>
    <row r="10" spans="1:12" ht="14.25" customHeight="1">
      <c r="A10" s="118"/>
      <c r="B10" s="37" t="s">
        <v>253</v>
      </c>
      <c r="C10" s="86">
        <v>307</v>
      </c>
      <c r="D10" s="86">
        <v>378</v>
      </c>
      <c r="E10" s="86">
        <v>404</v>
      </c>
      <c r="F10" s="31">
        <f t="shared" si="1"/>
        <v>782</v>
      </c>
      <c r="G10" s="83"/>
      <c r="H10" s="26" t="s">
        <v>252</v>
      </c>
      <c r="I10" s="25">
        <f>SUM(I4:I9)</f>
        <v>524</v>
      </c>
      <c r="J10" s="25">
        <f>SUM(J4:J9)</f>
        <v>650</v>
      </c>
      <c r="K10" s="25">
        <f>SUM(K4:K9)</f>
        <v>721</v>
      </c>
      <c r="L10" s="60">
        <f>SUM(L4:L9)</f>
        <v>1371</v>
      </c>
    </row>
    <row r="11" spans="1:12" ht="14.25" customHeight="1">
      <c r="A11" s="118"/>
      <c r="B11" s="37" t="s">
        <v>251</v>
      </c>
      <c r="C11" s="86">
        <v>65</v>
      </c>
      <c r="D11" s="86">
        <v>81</v>
      </c>
      <c r="E11" s="86">
        <v>94</v>
      </c>
      <c r="F11" s="31">
        <f t="shared" si="1"/>
        <v>175</v>
      </c>
      <c r="G11" s="57" t="s">
        <v>250</v>
      </c>
      <c r="H11" s="37" t="s">
        <v>249</v>
      </c>
      <c r="I11" s="13">
        <v>52</v>
      </c>
      <c r="J11" s="13">
        <v>63</v>
      </c>
      <c r="K11" s="13">
        <v>73</v>
      </c>
      <c r="L11" s="58">
        <f t="shared" ref="L11:L22" si="2">SUM(J11:K11)</f>
        <v>136</v>
      </c>
    </row>
    <row r="12" spans="1:12" ht="14.25" customHeight="1">
      <c r="A12" s="118"/>
      <c r="B12" s="37" t="s">
        <v>248</v>
      </c>
      <c r="C12" s="86">
        <v>113</v>
      </c>
      <c r="D12" s="86">
        <v>162</v>
      </c>
      <c r="E12" s="86">
        <v>176</v>
      </c>
      <c r="F12" s="31">
        <f t="shared" si="1"/>
        <v>338</v>
      </c>
      <c r="G12" s="57"/>
      <c r="H12" s="37" t="s">
        <v>204</v>
      </c>
      <c r="I12" s="13">
        <v>31</v>
      </c>
      <c r="J12" s="13">
        <v>28</v>
      </c>
      <c r="K12" s="13">
        <v>33</v>
      </c>
      <c r="L12" s="58">
        <f t="shared" si="2"/>
        <v>61</v>
      </c>
    </row>
    <row r="13" spans="1:12" ht="14.25" customHeight="1">
      <c r="A13" s="118"/>
      <c r="B13" s="37" t="s">
        <v>247</v>
      </c>
      <c r="C13" s="86">
        <v>150</v>
      </c>
      <c r="D13" s="86">
        <v>219</v>
      </c>
      <c r="E13" s="86">
        <v>223</v>
      </c>
      <c r="F13" s="31">
        <f t="shared" si="1"/>
        <v>442</v>
      </c>
      <c r="G13" s="57"/>
      <c r="H13" s="37" t="s">
        <v>246</v>
      </c>
      <c r="I13" s="13">
        <v>38</v>
      </c>
      <c r="J13" s="13">
        <v>39</v>
      </c>
      <c r="K13" s="13">
        <v>49</v>
      </c>
      <c r="L13" s="58">
        <f t="shared" si="2"/>
        <v>88</v>
      </c>
    </row>
    <row r="14" spans="1:12" ht="14.25" customHeight="1">
      <c r="A14" s="118"/>
      <c r="B14" s="37" t="s">
        <v>245</v>
      </c>
      <c r="C14" s="86">
        <v>42</v>
      </c>
      <c r="D14" s="86">
        <v>56</v>
      </c>
      <c r="E14" s="86">
        <v>53</v>
      </c>
      <c r="F14" s="31">
        <f t="shared" si="1"/>
        <v>109</v>
      </c>
      <c r="G14" s="57"/>
      <c r="H14" s="37" t="s">
        <v>244</v>
      </c>
      <c r="I14" s="13">
        <v>108</v>
      </c>
      <c r="J14" s="13">
        <v>121</v>
      </c>
      <c r="K14" s="13">
        <v>118</v>
      </c>
      <c r="L14" s="58">
        <f t="shared" si="2"/>
        <v>239</v>
      </c>
    </row>
    <row r="15" spans="1:12" ht="14.25" customHeight="1">
      <c r="A15" s="118"/>
      <c r="B15" s="37" t="s">
        <v>243</v>
      </c>
      <c r="C15" s="86">
        <v>26</v>
      </c>
      <c r="D15" s="86">
        <v>33</v>
      </c>
      <c r="E15" s="86">
        <v>37</v>
      </c>
      <c r="F15" s="31">
        <f t="shared" si="1"/>
        <v>70</v>
      </c>
      <c r="G15" s="57"/>
      <c r="H15" s="37" t="s">
        <v>242</v>
      </c>
      <c r="I15" s="13">
        <v>33</v>
      </c>
      <c r="J15" s="13">
        <v>37</v>
      </c>
      <c r="K15" s="13">
        <v>46</v>
      </c>
      <c r="L15" s="58">
        <f t="shared" si="2"/>
        <v>83</v>
      </c>
    </row>
    <row r="16" spans="1:12" ht="14.25" customHeight="1">
      <c r="A16" s="118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67</v>
      </c>
      <c r="J16" s="13">
        <v>58</v>
      </c>
      <c r="K16" s="13">
        <v>78</v>
      </c>
      <c r="L16" s="58">
        <f t="shared" si="2"/>
        <v>136</v>
      </c>
    </row>
    <row r="17" spans="1:12" ht="14.25" customHeight="1">
      <c r="A17" s="118"/>
      <c r="B17" s="119" t="s">
        <v>239</v>
      </c>
      <c r="C17" s="86">
        <v>46</v>
      </c>
      <c r="D17" s="86">
        <v>62</v>
      </c>
      <c r="E17" s="86">
        <v>66</v>
      </c>
      <c r="F17" s="31">
        <f t="shared" si="1"/>
        <v>128</v>
      </c>
      <c r="G17" s="57"/>
      <c r="H17" s="37" t="s">
        <v>238</v>
      </c>
      <c r="I17" s="13">
        <v>82</v>
      </c>
      <c r="J17" s="13">
        <v>94</v>
      </c>
      <c r="K17" s="13">
        <v>85</v>
      </c>
      <c r="L17" s="58">
        <f t="shared" si="2"/>
        <v>179</v>
      </c>
    </row>
    <row r="18" spans="1:12" ht="14.25" customHeight="1">
      <c r="A18" s="118"/>
      <c r="B18" s="37" t="s">
        <v>237</v>
      </c>
      <c r="C18" s="86">
        <v>83</v>
      </c>
      <c r="D18" s="86">
        <v>114</v>
      </c>
      <c r="E18" s="86">
        <v>126</v>
      </c>
      <c r="F18" s="31">
        <f t="shared" si="1"/>
        <v>240</v>
      </c>
      <c r="G18" s="57"/>
      <c r="H18" s="37" t="s">
        <v>236</v>
      </c>
      <c r="I18" s="13">
        <v>60</v>
      </c>
      <c r="J18" s="13">
        <v>66</v>
      </c>
      <c r="K18" s="13">
        <v>83</v>
      </c>
      <c r="L18" s="58">
        <f t="shared" si="2"/>
        <v>149</v>
      </c>
    </row>
    <row r="19" spans="1:12" ht="14.25" customHeight="1">
      <c r="A19" s="118"/>
      <c r="B19" s="37" t="s">
        <v>235</v>
      </c>
      <c r="C19" s="86">
        <v>21</v>
      </c>
      <c r="D19" s="86">
        <v>20</v>
      </c>
      <c r="E19" s="86">
        <v>25</v>
      </c>
      <c r="F19" s="31">
        <f t="shared" si="1"/>
        <v>45</v>
      </c>
      <c r="G19" s="57"/>
      <c r="H19" s="37" t="s">
        <v>234</v>
      </c>
      <c r="I19" s="13">
        <v>24</v>
      </c>
      <c r="J19" s="13">
        <v>34</v>
      </c>
      <c r="K19" s="13">
        <v>27</v>
      </c>
      <c r="L19" s="58">
        <f t="shared" si="2"/>
        <v>61</v>
      </c>
    </row>
    <row r="20" spans="1:12" ht="14.25" customHeight="1">
      <c r="A20" s="118"/>
      <c r="B20" s="119" t="s">
        <v>233</v>
      </c>
      <c r="C20" s="86">
        <v>13</v>
      </c>
      <c r="D20" s="86">
        <v>11</v>
      </c>
      <c r="E20" s="86">
        <v>14</v>
      </c>
      <c r="F20" s="31">
        <f t="shared" si="1"/>
        <v>25</v>
      </c>
      <c r="G20" s="57"/>
      <c r="H20" s="37" t="s">
        <v>232</v>
      </c>
      <c r="I20" s="13">
        <v>62</v>
      </c>
      <c r="J20" s="13">
        <v>57</v>
      </c>
      <c r="K20" s="13">
        <v>63</v>
      </c>
      <c r="L20" s="58">
        <f t="shared" si="2"/>
        <v>120</v>
      </c>
    </row>
    <row r="21" spans="1:12" ht="14.25" customHeight="1">
      <c r="A21" s="118"/>
      <c r="B21" s="119" t="s">
        <v>231</v>
      </c>
      <c r="C21" s="86">
        <v>22</v>
      </c>
      <c r="D21" s="86">
        <v>30</v>
      </c>
      <c r="E21" s="86">
        <v>29</v>
      </c>
      <c r="F21" s="31">
        <f t="shared" si="1"/>
        <v>59</v>
      </c>
      <c r="G21" s="57"/>
      <c r="H21" s="37" t="s">
        <v>190</v>
      </c>
      <c r="I21" s="13">
        <v>34</v>
      </c>
      <c r="J21" s="13">
        <v>38</v>
      </c>
      <c r="K21" s="13">
        <v>44</v>
      </c>
      <c r="L21" s="58">
        <f t="shared" si="2"/>
        <v>82</v>
      </c>
    </row>
    <row r="22" spans="1:12" ht="14.25" customHeight="1">
      <c r="A22" s="79"/>
      <c r="B22" s="26" t="s">
        <v>230</v>
      </c>
      <c r="C22" s="25">
        <f>SUM(C5:C21)</f>
        <v>1764</v>
      </c>
      <c r="D22" s="25">
        <f>SUM(D5:D21)</f>
        <v>2138</v>
      </c>
      <c r="E22" s="25">
        <f>SUM(E5:E21)</f>
        <v>2273</v>
      </c>
      <c r="F22" s="25">
        <f>SUM(F5:F21)</f>
        <v>4411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>
      <c r="A23" s="118" t="s">
        <v>228</v>
      </c>
      <c r="B23" s="37" t="s">
        <v>227</v>
      </c>
      <c r="C23" s="13">
        <v>137</v>
      </c>
      <c r="D23" s="13">
        <v>153</v>
      </c>
      <c r="E23" s="13">
        <v>188</v>
      </c>
      <c r="F23" s="31">
        <f t="shared" ref="F23:F28" si="3">SUM(D23:E23)</f>
        <v>341</v>
      </c>
      <c r="G23" s="83"/>
      <c r="H23" s="26" t="s">
        <v>226</v>
      </c>
      <c r="I23" s="25">
        <f>SUM(I11:I22)</f>
        <v>596</v>
      </c>
      <c r="J23" s="25">
        <f>SUM(J11:J22)</f>
        <v>637</v>
      </c>
      <c r="K23" s="25">
        <f>SUM(K11:K22)</f>
        <v>705</v>
      </c>
      <c r="L23" s="60">
        <f>SUM(L11:L22)</f>
        <v>1342</v>
      </c>
    </row>
    <row r="24" spans="1:12" ht="14.25" customHeight="1">
      <c r="A24" s="118"/>
      <c r="B24" s="37" t="s">
        <v>225</v>
      </c>
      <c r="C24" s="13">
        <v>69</v>
      </c>
      <c r="D24" s="13">
        <v>84</v>
      </c>
      <c r="E24" s="13">
        <v>83</v>
      </c>
      <c r="F24" s="31">
        <f t="shared" si="3"/>
        <v>167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41</v>
      </c>
      <c r="L24" s="58">
        <f t="shared" ref="L24:L29" si="4">SUM(J24:K24)</f>
        <v>74</v>
      </c>
    </row>
    <row r="25" spans="1:12" ht="14.25" customHeight="1">
      <c r="A25" s="118"/>
      <c r="B25" s="37" t="s">
        <v>222</v>
      </c>
      <c r="C25" s="13">
        <v>194</v>
      </c>
      <c r="D25" s="13">
        <v>232</v>
      </c>
      <c r="E25" s="13">
        <v>282</v>
      </c>
      <c r="F25" s="31">
        <f t="shared" si="3"/>
        <v>514</v>
      </c>
      <c r="G25" s="57"/>
      <c r="H25" s="37" t="s">
        <v>221</v>
      </c>
      <c r="I25" s="13">
        <v>18</v>
      </c>
      <c r="J25" s="13">
        <v>23</v>
      </c>
      <c r="K25" s="13">
        <v>24</v>
      </c>
      <c r="L25" s="58">
        <f t="shared" si="4"/>
        <v>47</v>
      </c>
    </row>
    <row r="26" spans="1:12" ht="14.25" customHeight="1">
      <c r="A26" s="118"/>
      <c r="B26" s="37" t="s">
        <v>220</v>
      </c>
      <c r="C26" s="13">
        <v>88</v>
      </c>
      <c r="D26" s="13">
        <v>94</v>
      </c>
      <c r="E26" s="13">
        <v>117</v>
      </c>
      <c r="F26" s="31">
        <f t="shared" si="3"/>
        <v>211</v>
      </c>
      <c r="G26" s="57"/>
      <c r="H26" s="37" t="s">
        <v>219</v>
      </c>
      <c r="I26" s="13">
        <v>41</v>
      </c>
      <c r="J26" s="13">
        <v>50</v>
      </c>
      <c r="K26" s="13">
        <v>48</v>
      </c>
      <c r="L26" s="58">
        <f t="shared" si="4"/>
        <v>98</v>
      </c>
    </row>
    <row r="27" spans="1:12" ht="14.25" customHeight="1">
      <c r="A27" s="118"/>
      <c r="B27" s="37" t="s">
        <v>218</v>
      </c>
      <c r="C27" s="13">
        <v>60</v>
      </c>
      <c r="D27" s="13">
        <v>75</v>
      </c>
      <c r="E27" s="13">
        <v>71</v>
      </c>
      <c r="F27" s="31">
        <f t="shared" si="3"/>
        <v>146</v>
      </c>
      <c r="G27" s="57"/>
      <c r="H27" s="37" t="s">
        <v>217</v>
      </c>
      <c r="I27" s="13">
        <v>43</v>
      </c>
      <c r="J27" s="13">
        <v>42</v>
      </c>
      <c r="K27" s="13">
        <v>49</v>
      </c>
      <c r="L27" s="58">
        <f t="shared" si="4"/>
        <v>91</v>
      </c>
    </row>
    <row r="28" spans="1:12" ht="14.25" customHeight="1">
      <c r="A28" s="118"/>
      <c r="B28" s="37" t="s">
        <v>216</v>
      </c>
      <c r="C28" s="13">
        <v>63</v>
      </c>
      <c r="D28" s="13">
        <v>73</v>
      </c>
      <c r="E28" s="13">
        <v>113</v>
      </c>
      <c r="F28" s="31">
        <f t="shared" si="3"/>
        <v>186</v>
      </c>
      <c r="G28" s="57"/>
      <c r="H28" s="37" t="s">
        <v>215</v>
      </c>
      <c r="I28" s="13">
        <v>8</v>
      </c>
      <c r="J28" s="13">
        <v>15</v>
      </c>
      <c r="K28" s="13">
        <v>16</v>
      </c>
      <c r="L28" s="58">
        <f t="shared" si="4"/>
        <v>31</v>
      </c>
    </row>
    <row r="29" spans="1:12" ht="14.25" customHeight="1">
      <c r="A29" s="79"/>
      <c r="B29" s="26" t="s">
        <v>111</v>
      </c>
      <c r="C29" s="25">
        <f>SUM(C23:C28)</f>
        <v>611</v>
      </c>
      <c r="D29" s="25">
        <f>SUM(D23:D28)</f>
        <v>711</v>
      </c>
      <c r="E29" s="25">
        <f>SUM(E23:E28)</f>
        <v>854</v>
      </c>
      <c r="F29" s="25">
        <f>SUM(F23:F28)</f>
        <v>1565</v>
      </c>
      <c r="G29" s="57"/>
      <c r="H29" s="37" t="s">
        <v>214</v>
      </c>
      <c r="I29" s="13">
        <v>34</v>
      </c>
      <c r="J29" s="13">
        <v>38</v>
      </c>
      <c r="K29" s="13">
        <v>45</v>
      </c>
      <c r="L29" s="58">
        <f t="shared" si="4"/>
        <v>83</v>
      </c>
    </row>
    <row r="30" spans="1:12" ht="14.25" customHeight="1">
      <c r="A30" s="139" t="s">
        <v>213</v>
      </c>
      <c r="B30" s="140"/>
      <c r="C30" s="55">
        <f>SUM(C22+C29)</f>
        <v>2375</v>
      </c>
      <c r="D30" s="55">
        <f>SUM(D22+D29)</f>
        <v>2849</v>
      </c>
      <c r="E30" s="55">
        <f>SUM(E22+E29)</f>
        <v>3127</v>
      </c>
      <c r="F30" s="55">
        <f>SUM(F22+F29)</f>
        <v>5976</v>
      </c>
      <c r="G30" s="57"/>
      <c r="H30" s="26" t="s">
        <v>212</v>
      </c>
      <c r="I30" s="25">
        <f>SUM(I24:I29)</f>
        <v>173</v>
      </c>
      <c r="J30" s="25">
        <f>SUM(J24:J29)</f>
        <v>201</v>
      </c>
      <c r="K30" s="25">
        <f>SUM(K24:K29)</f>
        <v>223</v>
      </c>
      <c r="L30" s="56">
        <f>SUM(L24:L29)</f>
        <v>424</v>
      </c>
    </row>
    <row r="31" spans="1:12" ht="14.25" customHeight="1">
      <c r="A31" s="118"/>
      <c r="B31" s="119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50</v>
      </c>
      <c r="K31" s="13">
        <v>49</v>
      </c>
      <c r="L31" s="58">
        <f t="shared" ref="L31:L37" si="5">SUM(J31:K31)</f>
        <v>99</v>
      </c>
    </row>
    <row r="32" spans="1:12" ht="14.25" customHeight="1">
      <c r="A32" s="141" t="s">
        <v>210</v>
      </c>
      <c r="B32" s="142"/>
      <c r="C32" s="74"/>
      <c r="D32" s="119"/>
      <c r="E32" s="119"/>
      <c r="F32" s="87"/>
      <c r="G32" s="57"/>
      <c r="H32" s="37" t="s">
        <v>209</v>
      </c>
      <c r="I32" s="13">
        <v>29</v>
      </c>
      <c r="J32" s="13">
        <v>51</v>
      </c>
      <c r="K32" s="13">
        <v>52</v>
      </c>
      <c r="L32" s="58">
        <f t="shared" si="5"/>
        <v>103</v>
      </c>
    </row>
    <row r="33" spans="1:12" ht="14.25" customHeight="1">
      <c r="A33" s="118" t="s">
        <v>208</v>
      </c>
      <c r="B33" s="37" t="s">
        <v>207</v>
      </c>
      <c r="C33" s="86">
        <v>384</v>
      </c>
      <c r="D33" s="13">
        <v>464</v>
      </c>
      <c r="E33" s="13">
        <v>494</v>
      </c>
      <c r="F33" s="31">
        <f t="shared" ref="F33:F45" si="6">SUM(D33:E33)</f>
        <v>958</v>
      </c>
      <c r="G33" s="57"/>
      <c r="H33" s="37" t="s">
        <v>206</v>
      </c>
      <c r="I33" s="13">
        <v>71</v>
      </c>
      <c r="J33" s="13">
        <v>71</v>
      </c>
      <c r="K33" s="13">
        <v>77</v>
      </c>
      <c r="L33" s="58">
        <f t="shared" si="5"/>
        <v>148</v>
      </c>
    </row>
    <row r="34" spans="1:12" ht="14.25" customHeight="1">
      <c r="A34" s="118"/>
      <c r="B34" s="37" t="s">
        <v>205</v>
      </c>
      <c r="C34" s="13">
        <v>146</v>
      </c>
      <c r="D34" s="13">
        <v>187</v>
      </c>
      <c r="E34" s="13">
        <v>194</v>
      </c>
      <c r="F34" s="31">
        <f t="shared" si="6"/>
        <v>381</v>
      </c>
      <c r="G34" s="57"/>
      <c r="H34" s="37" t="s">
        <v>204</v>
      </c>
      <c r="I34" s="13">
        <v>54</v>
      </c>
      <c r="J34" s="13">
        <v>72</v>
      </c>
      <c r="K34" s="13">
        <v>77</v>
      </c>
      <c r="L34" s="58">
        <f t="shared" si="5"/>
        <v>149</v>
      </c>
    </row>
    <row r="35" spans="1:12" ht="14.25" customHeight="1">
      <c r="A35" s="118"/>
      <c r="B35" s="37" t="s">
        <v>203</v>
      </c>
      <c r="C35" s="13">
        <v>75</v>
      </c>
      <c r="D35" s="13">
        <v>89</v>
      </c>
      <c r="E35" s="13">
        <v>100</v>
      </c>
      <c r="F35" s="31">
        <f t="shared" si="6"/>
        <v>189</v>
      </c>
      <c r="G35" s="57"/>
      <c r="H35" s="37" t="s">
        <v>202</v>
      </c>
      <c r="I35" s="13">
        <v>86</v>
      </c>
      <c r="J35" s="13">
        <v>94</v>
      </c>
      <c r="K35" s="13">
        <v>99</v>
      </c>
      <c r="L35" s="58">
        <f t="shared" si="5"/>
        <v>193</v>
      </c>
    </row>
    <row r="36" spans="1:12" ht="14.25" customHeight="1">
      <c r="A36" s="118"/>
      <c r="B36" s="37" t="s">
        <v>201</v>
      </c>
      <c r="C36" s="13">
        <v>228</v>
      </c>
      <c r="D36" s="13">
        <v>224</v>
      </c>
      <c r="E36" s="13">
        <v>278</v>
      </c>
      <c r="F36" s="31">
        <f t="shared" si="6"/>
        <v>502</v>
      </c>
      <c r="G36" s="84"/>
      <c r="H36" s="85" t="s">
        <v>200</v>
      </c>
      <c r="I36" s="13">
        <v>53</v>
      </c>
      <c r="J36" s="13">
        <v>64</v>
      </c>
      <c r="K36" s="13">
        <v>71</v>
      </c>
      <c r="L36" s="58">
        <f t="shared" si="5"/>
        <v>135</v>
      </c>
    </row>
    <row r="37" spans="1:12" ht="14.25" customHeight="1">
      <c r="A37" s="118"/>
      <c r="B37" s="37" t="s">
        <v>199</v>
      </c>
      <c r="C37" s="13">
        <v>14</v>
      </c>
      <c r="D37" s="13">
        <v>20</v>
      </c>
      <c r="E37" s="13">
        <v>24</v>
      </c>
      <c r="F37" s="31">
        <f t="shared" si="6"/>
        <v>44</v>
      </c>
      <c r="G37" s="84"/>
      <c r="H37" s="37" t="s">
        <v>198</v>
      </c>
      <c r="I37" s="13">
        <v>117</v>
      </c>
      <c r="J37" s="13">
        <v>142</v>
      </c>
      <c r="K37" s="13">
        <v>131</v>
      </c>
      <c r="L37" s="58">
        <f t="shared" si="5"/>
        <v>273</v>
      </c>
    </row>
    <row r="38" spans="1:12" ht="14.25" customHeight="1">
      <c r="A38" s="118"/>
      <c r="B38" s="37" t="s">
        <v>197</v>
      </c>
      <c r="C38" s="13">
        <v>76</v>
      </c>
      <c r="D38" s="13">
        <v>108</v>
      </c>
      <c r="E38" s="13">
        <v>115</v>
      </c>
      <c r="F38" s="31">
        <f t="shared" si="6"/>
        <v>223</v>
      </c>
      <c r="G38" s="83"/>
      <c r="H38" s="26" t="s">
        <v>163</v>
      </c>
      <c r="I38" s="25">
        <f>SUM(I31:I37)</f>
        <v>451</v>
      </c>
      <c r="J38" s="25">
        <f>SUM(J31:J37)</f>
        <v>544</v>
      </c>
      <c r="K38" s="25">
        <f>SUM(K31:K37)</f>
        <v>556</v>
      </c>
      <c r="L38" s="60">
        <f>SUM(L31:L37)</f>
        <v>1100</v>
      </c>
    </row>
    <row r="39" spans="1:12" ht="14.25" customHeight="1">
      <c r="A39" s="118"/>
      <c r="B39" s="37" t="s">
        <v>196</v>
      </c>
      <c r="C39" s="13">
        <v>54</v>
      </c>
      <c r="D39" s="13">
        <v>63</v>
      </c>
      <c r="E39" s="13">
        <v>64</v>
      </c>
      <c r="F39" s="31">
        <f t="shared" si="6"/>
        <v>127</v>
      </c>
      <c r="G39" s="129" t="s">
        <v>195</v>
      </c>
      <c r="H39" s="130"/>
      <c r="I39" s="55">
        <f>SUM(C46+C54+I10+I23+I30+I38)</f>
        <v>4126</v>
      </c>
      <c r="J39" s="55">
        <f>SUM(D46+D54+J10+J23+J30+J38)</f>
        <v>4846</v>
      </c>
      <c r="K39" s="55">
        <f>SUM(E46+E54+K10+K23+K30+K38)</f>
        <v>5259</v>
      </c>
      <c r="L39" s="54">
        <f>SUM(F46+F54+L10+L23+L30+L38)</f>
        <v>10105</v>
      </c>
    </row>
    <row r="40" spans="1:12" ht="14.25" customHeight="1">
      <c r="A40" s="118"/>
      <c r="B40" s="37" t="s">
        <v>194</v>
      </c>
      <c r="C40" s="13">
        <v>132</v>
      </c>
      <c r="D40" s="13">
        <v>158</v>
      </c>
      <c r="E40" s="13">
        <v>173</v>
      </c>
      <c r="F40" s="31">
        <f t="shared" si="6"/>
        <v>331</v>
      </c>
      <c r="G40" s="82"/>
      <c r="H40" s="119"/>
      <c r="I40" s="13"/>
      <c r="J40" s="13"/>
      <c r="K40" s="13"/>
      <c r="L40" s="52"/>
    </row>
    <row r="41" spans="1:12" ht="14.25" customHeight="1">
      <c r="A41" s="118"/>
      <c r="B41" s="37" t="s">
        <v>193</v>
      </c>
      <c r="C41" s="13">
        <v>68</v>
      </c>
      <c r="D41" s="13">
        <v>84</v>
      </c>
      <c r="E41" s="13">
        <v>86</v>
      </c>
      <c r="F41" s="31">
        <f t="shared" si="6"/>
        <v>170</v>
      </c>
      <c r="G41" s="57"/>
      <c r="H41" s="13"/>
      <c r="I41" s="13"/>
      <c r="J41" s="13"/>
      <c r="K41" s="81"/>
      <c r="L41" s="80"/>
    </row>
    <row r="42" spans="1:12" ht="14.25" customHeight="1">
      <c r="A42" s="118"/>
      <c r="B42" s="37" t="s">
        <v>192</v>
      </c>
      <c r="C42" s="13">
        <v>110</v>
      </c>
      <c r="D42" s="13">
        <v>129</v>
      </c>
      <c r="E42" s="13">
        <v>157</v>
      </c>
      <c r="F42" s="31">
        <f t="shared" si="6"/>
        <v>286</v>
      </c>
      <c r="G42" s="57"/>
      <c r="H42" s="13"/>
      <c r="I42" s="13"/>
      <c r="J42" s="13"/>
      <c r="K42" s="81"/>
      <c r="L42" s="80"/>
    </row>
    <row r="43" spans="1:12" ht="14.25" customHeight="1">
      <c r="A43" s="118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>
      <c r="A44" s="118"/>
      <c r="B44" s="37" t="s">
        <v>190</v>
      </c>
      <c r="C44" s="13">
        <v>172</v>
      </c>
      <c r="D44" s="13">
        <v>200</v>
      </c>
      <c r="E44" s="13">
        <v>229</v>
      </c>
      <c r="F44" s="31">
        <f t="shared" si="6"/>
        <v>429</v>
      </c>
      <c r="G44" s="57"/>
      <c r="H44" s="13"/>
      <c r="I44" s="13"/>
      <c r="J44" s="13"/>
      <c r="K44" s="81"/>
      <c r="L44" s="80"/>
    </row>
    <row r="45" spans="1:12" ht="14.25" customHeight="1">
      <c r="A45" s="118"/>
      <c r="B45" s="37" t="s">
        <v>189</v>
      </c>
      <c r="C45" s="13">
        <v>160</v>
      </c>
      <c r="D45" s="13">
        <v>183</v>
      </c>
      <c r="E45" s="13">
        <v>208</v>
      </c>
      <c r="F45" s="31">
        <f t="shared" si="6"/>
        <v>391</v>
      </c>
      <c r="G45" s="57"/>
      <c r="H45" s="13"/>
      <c r="I45" s="13"/>
      <c r="J45" s="13"/>
      <c r="K45" s="81"/>
      <c r="L45" s="80"/>
    </row>
    <row r="46" spans="1:12" ht="14.25" customHeight="1">
      <c r="A46" s="79"/>
      <c r="B46" s="26" t="s">
        <v>188</v>
      </c>
      <c r="C46" s="25">
        <f>SUM(C33:C45)</f>
        <v>1629</v>
      </c>
      <c r="D46" s="25">
        <f>SUM(D33:D45)</f>
        <v>1922</v>
      </c>
      <c r="E46" s="25">
        <f>SUM(E33:E45)</f>
        <v>2140</v>
      </c>
      <c r="F46" s="25">
        <f>SUM(F33:F45)</f>
        <v>4062</v>
      </c>
      <c r="G46" s="57"/>
      <c r="H46" s="13"/>
      <c r="I46" s="13"/>
      <c r="J46" s="13"/>
      <c r="K46" s="81"/>
      <c r="L46" s="80"/>
    </row>
    <row r="47" spans="1:12" ht="14.25" customHeight="1">
      <c r="A47" s="118" t="s">
        <v>187</v>
      </c>
      <c r="B47" s="37" t="s">
        <v>186</v>
      </c>
      <c r="C47" s="13">
        <v>95</v>
      </c>
      <c r="D47" s="13">
        <v>116</v>
      </c>
      <c r="E47" s="13">
        <v>115</v>
      </c>
      <c r="F47" s="31">
        <f t="shared" ref="F47:F53" si="7">SUM(D47:E47)</f>
        <v>231</v>
      </c>
      <c r="G47" s="57"/>
      <c r="H47" s="13"/>
      <c r="I47" s="13"/>
      <c r="J47" s="13"/>
      <c r="K47" s="81"/>
      <c r="L47" s="80"/>
    </row>
    <row r="48" spans="1:12" ht="14.25" customHeight="1">
      <c r="A48" s="118"/>
      <c r="B48" s="37" t="s">
        <v>185</v>
      </c>
      <c r="C48" s="13">
        <v>47</v>
      </c>
      <c r="D48" s="13">
        <v>41</v>
      </c>
      <c r="E48" s="13">
        <v>46</v>
      </c>
      <c r="F48" s="31">
        <f t="shared" si="7"/>
        <v>87</v>
      </c>
      <c r="G48" s="57"/>
      <c r="H48" s="13"/>
      <c r="I48" s="13"/>
      <c r="J48" s="13"/>
      <c r="K48" s="81"/>
      <c r="L48" s="80"/>
    </row>
    <row r="49" spans="1:12" ht="14.25" customHeight="1">
      <c r="A49" s="118"/>
      <c r="B49" s="37" t="s">
        <v>184</v>
      </c>
      <c r="C49" s="13">
        <v>105</v>
      </c>
      <c r="D49" s="13">
        <v>110</v>
      </c>
      <c r="E49" s="13">
        <v>121</v>
      </c>
      <c r="F49" s="31">
        <f t="shared" si="7"/>
        <v>231</v>
      </c>
      <c r="G49" s="57"/>
      <c r="H49" s="13"/>
      <c r="I49" s="13"/>
      <c r="J49" s="13"/>
      <c r="K49" s="81"/>
      <c r="L49" s="80"/>
    </row>
    <row r="50" spans="1:12" ht="14.25" customHeight="1">
      <c r="A50" s="118"/>
      <c r="B50" s="37" t="s">
        <v>183</v>
      </c>
      <c r="C50" s="13">
        <v>288</v>
      </c>
      <c r="D50" s="13">
        <v>331</v>
      </c>
      <c r="E50" s="13">
        <v>347</v>
      </c>
      <c r="F50" s="31">
        <f t="shared" si="7"/>
        <v>678</v>
      </c>
      <c r="G50" s="57"/>
      <c r="H50" s="13"/>
      <c r="I50" s="13"/>
      <c r="J50" s="13"/>
      <c r="K50" s="81"/>
      <c r="L50" s="80"/>
    </row>
    <row r="51" spans="1:12" ht="14.25" customHeight="1">
      <c r="A51" s="118"/>
      <c r="B51" s="37" t="s">
        <v>182</v>
      </c>
      <c r="C51" s="13">
        <v>131</v>
      </c>
      <c r="D51" s="13">
        <v>174</v>
      </c>
      <c r="E51" s="13">
        <v>176</v>
      </c>
      <c r="F51" s="31">
        <f t="shared" si="7"/>
        <v>350</v>
      </c>
      <c r="G51" s="57"/>
      <c r="H51" s="13"/>
      <c r="I51" s="13"/>
      <c r="J51" s="13"/>
      <c r="K51" s="81"/>
      <c r="L51" s="80"/>
    </row>
    <row r="52" spans="1:12" ht="14.25" customHeight="1">
      <c r="A52" s="118"/>
      <c r="B52" s="37" t="s">
        <v>181</v>
      </c>
      <c r="C52" s="13">
        <v>68</v>
      </c>
      <c r="D52" s="13">
        <v>89</v>
      </c>
      <c r="E52" s="13">
        <v>83</v>
      </c>
      <c r="F52" s="31">
        <f t="shared" si="7"/>
        <v>172</v>
      </c>
      <c r="G52" s="57"/>
      <c r="H52" s="13"/>
      <c r="I52" s="13"/>
      <c r="J52" s="13"/>
      <c r="K52" s="81"/>
      <c r="L52" s="80"/>
    </row>
    <row r="53" spans="1:12" ht="14.25" customHeight="1">
      <c r="A53" s="118"/>
      <c r="B53" s="37" t="s">
        <v>180</v>
      </c>
      <c r="C53" s="13">
        <v>19</v>
      </c>
      <c r="D53" s="13">
        <v>31</v>
      </c>
      <c r="E53" s="13">
        <v>26</v>
      </c>
      <c r="F53" s="31">
        <f t="shared" si="7"/>
        <v>57</v>
      </c>
      <c r="G53" s="57"/>
      <c r="H53" s="13"/>
      <c r="I53" s="13"/>
      <c r="J53" s="13"/>
      <c r="K53" s="81"/>
      <c r="L53" s="80"/>
    </row>
    <row r="54" spans="1:12" ht="14.25" customHeight="1">
      <c r="A54" s="79"/>
      <c r="B54" s="26" t="s">
        <v>179</v>
      </c>
      <c r="C54" s="25">
        <f>SUM(C47:C53)</f>
        <v>753</v>
      </c>
      <c r="D54" s="25">
        <f>SUM(D47:D53)</f>
        <v>892</v>
      </c>
      <c r="E54" s="25">
        <f>SUM(E47:E53)</f>
        <v>914</v>
      </c>
      <c r="F54" s="25">
        <f>SUM(F47:F53)</f>
        <v>1806</v>
      </c>
      <c r="G54" s="57"/>
      <c r="H54" s="13"/>
      <c r="I54" s="13"/>
      <c r="J54" s="13"/>
      <c r="K54" s="13"/>
      <c r="L54" s="70"/>
    </row>
    <row r="55" spans="1:12" ht="14.25" customHeight="1">
      <c r="A55" s="118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>
      <c r="A56" s="118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>
      <c r="A57" s="118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>
      <c r="A58" s="118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>
      <c r="A60" s="143" t="s">
        <v>178</v>
      </c>
      <c r="B60" s="144"/>
      <c r="C60" s="64"/>
      <c r="D60" s="64"/>
      <c r="E60" s="64"/>
      <c r="F60" s="67"/>
      <c r="G60" s="75" t="s">
        <v>177</v>
      </c>
      <c r="H60" s="65" t="s">
        <v>176</v>
      </c>
      <c r="I60" s="64">
        <v>41</v>
      </c>
      <c r="J60" s="64">
        <v>60</v>
      </c>
      <c r="K60" s="64">
        <v>57</v>
      </c>
      <c r="L60" s="63">
        <f t="shared" ref="L60:L65" si="8">SUM(J60:K60)</f>
        <v>117</v>
      </c>
    </row>
    <row r="61" spans="1:12" ht="14.25" customHeight="1">
      <c r="A61" s="118" t="s">
        <v>175</v>
      </c>
      <c r="B61" s="37" t="s">
        <v>174</v>
      </c>
      <c r="C61" s="74">
        <v>314</v>
      </c>
      <c r="D61" s="13">
        <v>420</v>
      </c>
      <c r="E61" s="13">
        <v>417</v>
      </c>
      <c r="F61" s="31">
        <f t="shared" ref="F61:F68" si="9">SUM(D61:E61)</f>
        <v>837</v>
      </c>
      <c r="G61" s="73"/>
      <c r="H61" s="37" t="s">
        <v>173</v>
      </c>
      <c r="I61" s="13">
        <v>50</v>
      </c>
      <c r="J61" s="13">
        <v>51</v>
      </c>
      <c r="K61" s="13">
        <v>64</v>
      </c>
      <c r="L61" s="61">
        <f t="shared" si="8"/>
        <v>115</v>
      </c>
    </row>
    <row r="62" spans="1:12" ht="14.25" customHeight="1">
      <c r="A62" s="118"/>
      <c r="B62" s="37" t="s">
        <v>172</v>
      </c>
      <c r="C62" s="13">
        <v>271</v>
      </c>
      <c r="D62" s="13">
        <v>340</v>
      </c>
      <c r="E62" s="13">
        <v>370</v>
      </c>
      <c r="F62" s="31">
        <f t="shared" si="9"/>
        <v>710</v>
      </c>
      <c r="G62" s="73"/>
      <c r="H62" s="37" t="s">
        <v>171</v>
      </c>
      <c r="I62" s="13">
        <v>34</v>
      </c>
      <c r="J62" s="13">
        <v>52</v>
      </c>
      <c r="K62" s="13">
        <v>55</v>
      </c>
      <c r="L62" s="61">
        <f t="shared" si="8"/>
        <v>107</v>
      </c>
    </row>
    <row r="63" spans="1:12" ht="14.25" customHeight="1">
      <c r="A63" s="118"/>
      <c r="B63" s="37" t="s">
        <v>170</v>
      </c>
      <c r="C63" s="13">
        <v>65</v>
      </c>
      <c r="D63" s="13">
        <v>90</v>
      </c>
      <c r="E63" s="13">
        <v>91</v>
      </c>
      <c r="F63" s="31">
        <f t="shared" si="9"/>
        <v>181</v>
      </c>
      <c r="G63" s="73"/>
      <c r="H63" s="37" t="s">
        <v>169</v>
      </c>
      <c r="I63" s="13">
        <v>28</v>
      </c>
      <c r="J63" s="13">
        <v>32</v>
      </c>
      <c r="K63" s="13">
        <v>29</v>
      </c>
      <c r="L63" s="61">
        <f t="shared" si="8"/>
        <v>61</v>
      </c>
    </row>
    <row r="64" spans="1:12" ht="14.25" customHeight="1">
      <c r="A64" s="118"/>
      <c r="B64" s="37" t="s">
        <v>168</v>
      </c>
      <c r="C64" s="13">
        <v>142</v>
      </c>
      <c r="D64" s="13">
        <v>186</v>
      </c>
      <c r="E64" s="13">
        <v>193</v>
      </c>
      <c r="F64" s="31">
        <f t="shared" si="9"/>
        <v>379</v>
      </c>
      <c r="G64" s="73"/>
      <c r="H64" s="37" t="s">
        <v>167</v>
      </c>
      <c r="I64" s="13">
        <v>49</v>
      </c>
      <c r="J64" s="13">
        <v>66</v>
      </c>
      <c r="K64" s="13">
        <v>64</v>
      </c>
      <c r="L64" s="61">
        <f t="shared" si="8"/>
        <v>130</v>
      </c>
    </row>
    <row r="65" spans="1:12" ht="14.25" customHeight="1">
      <c r="A65" s="118"/>
      <c r="B65" s="37" t="s">
        <v>166</v>
      </c>
      <c r="C65" s="13">
        <v>81</v>
      </c>
      <c r="D65" s="13">
        <v>107</v>
      </c>
      <c r="E65" s="13">
        <v>125</v>
      </c>
      <c r="F65" s="31">
        <f t="shared" si="9"/>
        <v>232</v>
      </c>
      <c r="G65" s="73"/>
      <c r="H65" s="37" t="s">
        <v>165</v>
      </c>
      <c r="I65" s="13">
        <v>71</v>
      </c>
      <c r="J65" s="13">
        <v>97</v>
      </c>
      <c r="K65" s="13">
        <v>92</v>
      </c>
      <c r="L65" s="61">
        <f t="shared" si="8"/>
        <v>189</v>
      </c>
    </row>
    <row r="66" spans="1:12" ht="14.25" customHeight="1">
      <c r="A66" s="118"/>
      <c r="B66" s="37" t="s">
        <v>164</v>
      </c>
      <c r="C66" s="13">
        <v>99</v>
      </c>
      <c r="D66" s="13">
        <v>126</v>
      </c>
      <c r="E66" s="13">
        <v>132</v>
      </c>
      <c r="F66" s="31">
        <f t="shared" si="9"/>
        <v>258</v>
      </c>
      <c r="G66" s="73"/>
      <c r="H66" s="26" t="s">
        <v>163</v>
      </c>
      <c r="I66" s="25">
        <f>SUM(I60:I65)</f>
        <v>273</v>
      </c>
      <c r="J66" s="25">
        <f>SUM(J60:J65)</f>
        <v>358</v>
      </c>
      <c r="K66" s="25">
        <f>SUM(K60:K65)</f>
        <v>361</v>
      </c>
      <c r="L66" s="60">
        <f>SUM(L60:L65)</f>
        <v>719</v>
      </c>
    </row>
    <row r="67" spans="1:12" ht="14.25" customHeight="1">
      <c r="A67" s="118"/>
      <c r="B67" s="37" t="s">
        <v>162</v>
      </c>
      <c r="C67" s="13">
        <v>295</v>
      </c>
      <c r="D67" s="13">
        <v>410</v>
      </c>
      <c r="E67" s="13">
        <v>407</v>
      </c>
      <c r="F67" s="31">
        <f t="shared" si="9"/>
        <v>817</v>
      </c>
      <c r="G67" s="145" t="s">
        <v>161</v>
      </c>
      <c r="H67" s="140"/>
      <c r="I67" s="55">
        <f>SUM(C69+C82+C93+C110+C114+I66)</f>
        <v>5926</v>
      </c>
      <c r="J67" s="55">
        <f>SUM(D69+D82+D93+D110+D114+J66)</f>
        <v>7446</v>
      </c>
      <c r="K67" s="55">
        <f>SUM(E69+E82+E93+E110+E114+K66)</f>
        <v>7828</v>
      </c>
      <c r="L67" s="54">
        <f>SUM(F69+F82+F93+F110+F114+L66)</f>
        <v>15274</v>
      </c>
    </row>
    <row r="68" spans="1:12" ht="14.25" customHeight="1">
      <c r="A68" s="118"/>
      <c r="B68" s="37" t="s">
        <v>160</v>
      </c>
      <c r="C68" s="13">
        <v>88</v>
      </c>
      <c r="D68" s="13">
        <v>112</v>
      </c>
      <c r="E68" s="13">
        <v>117</v>
      </c>
      <c r="F68" s="31">
        <f t="shared" si="9"/>
        <v>229</v>
      </c>
      <c r="G68" s="73"/>
      <c r="H68" s="119"/>
      <c r="I68" s="13"/>
      <c r="J68" s="13"/>
      <c r="K68" s="13"/>
      <c r="L68" s="52"/>
    </row>
    <row r="69" spans="1:12" ht="14.25" customHeight="1">
      <c r="A69" s="118"/>
      <c r="B69" s="26" t="s">
        <v>159</v>
      </c>
      <c r="C69" s="25">
        <f>SUM(C61:C68)</f>
        <v>1355</v>
      </c>
      <c r="D69" s="25">
        <f>SUM(D61:D68)</f>
        <v>1791</v>
      </c>
      <c r="E69" s="25">
        <f>SUM(E61:E68)</f>
        <v>1852</v>
      </c>
      <c r="F69" s="24">
        <f>SUM(F61:F68)</f>
        <v>3643</v>
      </c>
      <c r="G69" s="73"/>
      <c r="H69" s="13"/>
      <c r="I69" s="13"/>
      <c r="J69" s="13"/>
      <c r="K69" s="13"/>
      <c r="L69" s="70"/>
    </row>
    <row r="70" spans="1:12" ht="14.25" customHeight="1">
      <c r="A70" s="118" t="s">
        <v>158</v>
      </c>
      <c r="B70" s="37" t="s">
        <v>157</v>
      </c>
      <c r="C70" s="13">
        <v>41</v>
      </c>
      <c r="D70" s="13">
        <v>51</v>
      </c>
      <c r="E70" s="13">
        <v>48</v>
      </c>
      <c r="F70" s="31">
        <f t="shared" ref="F70:F81" si="10">SUM(D70:E70)</f>
        <v>99</v>
      </c>
      <c r="G70" s="73"/>
      <c r="H70" s="13"/>
      <c r="I70" s="13"/>
      <c r="J70" s="13"/>
      <c r="K70" s="13"/>
      <c r="L70" s="70"/>
    </row>
    <row r="71" spans="1:12" ht="14.25" customHeight="1">
      <c r="A71" s="118"/>
      <c r="B71" s="37" t="s">
        <v>156</v>
      </c>
      <c r="C71" s="13">
        <v>214</v>
      </c>
      <c r="D71" s="13">
        <v>254</v>
      </c>
      <c r="E71" s="13">
        <v>267</v>
      </c>
      <c r="F71" s="31">
        <f t="shared" si="10"/>
        <v>521</v>
      </c>
      <c r="G71" s="57"/>
      <c r="H71" s="13"/>
      <c r="I71" s="13"/>
      <c r="J71" s="13"/>
      <c r="K71" s="13"/>
      <c r="L71" s="70"/>
    </row>
    <row r="72" spans="1:12" ht="14.25" customHeight="1">
      <c r="A72" s="118"/>
      <c r="B72" s="37" t="s">
        <v>155</v>
      </c>
      <c r="C72" s="13">
        <v>134</v>
      </c>
      <c r="D72" s="13">
        <v>154</v>
      </c>
      <c r="E72" s="13">
        <v>172</v>
      </c>
      <c r="F72" s="31">
        <f t="shared" si="10"/>
        <v>326</v>
      </c>
      <c r="G72" s="57"/>
      <c r="H72" s="13"/>
      <c r="I72" s="13"/>
      <c r="J72" s="13"/>
      <c r="K72" s="13"/>
      <c r="L72" s="70"/>
    </row>
    <row r="73" spans="1:12" ht="14.25" customHeight="1">
      <c r="A73" s="118"/>
      <c r="B73" s="37" t="s">
        <v>154</v>
      </c>
      <c r="C73" s="13">
        <v>64</v>
      </c>
      <c r="D73" s="13">
        <v>74</v>
      </c>
      <c r="E73" s="13">
        <v>77</v>
      </c>
      <c r="F73" s="31">
        <f t="shared" si="10"/>
        <v>151</v>
      </c>
      <c r="G73" s="57"/>
      <c r="H73" s="13"/>
      <c r="I73" s="13"/>
      <c r="J73" s="13"/>
      <c r="K73" s="13"/>
      <c r="L73" s="70"/>
    </row>
    <row r="74" spans="1:12" ht="14.25" customHeight="1">
      <c r="A74" s="118"/>
      <c r="B74" s="37" t="s">
        <v>153</v>
      </c>
      <c r="C74" s="13">
        <v>83</v>
      </c>
      <c r="D74" s="13">
        <v>76</v>
      </c>
      <c r="E74" s="13">
        <v>97</v>
      </c>
      <c r="F74" s="31">
        <f t="shared" si="10"/>
        <v>173</v>
      </c>
      <c r="G74" s="57"/>
      <c r="H74" s="13"/>
      <c r="I74" s="13"/>
      <c r="J74" s="13"/>
      <c r="K74" s="13"/>
      <c r="L74" s="70"/>
    </row>
    <row r="75" spans="1:12" ht="14.25" customHeight="1">
      <c r="A75" s="118"/>
      <c r="B75" s="37" t="s">
        <v>152</v>
      </c>
      <c r="C75" s="13">
        <v>367</v>
      </c>
      <c r="D75" s="13">
        <v>454</v>
      </c>
      <c r="E75" s="13">
        <v>470</v>
      </c>
      <c r="F75" s="31">
        <f t="shared" si="10"/>
        <v>924</v>
      </c>
      <c r="G75" s="57"/>
      <c r="H75" s="13"/>
      <c r="I75" s="13"/>
      <c r="J75" s="13"/>
      <c r="K75" s="13"/>
      <c r="L75" s="70"/>
    </row>
    <row r="76" spans="1:12" ht="14.25" customHeight="1">
      <c r="A76" s="118"/>
      <c r="B76" s="37" t="s">
        <v>151</v>
      </c>
      <c r="C76" s="13">
        <v>165</v>
      </c>
      <c r="D76" s="13">
        <v>206</v>
      </c>
      <c r="E76" s="13">
        <v>229</v>
      </c>
      <c r="F76" s="31">
        <f t="shared" si="10"/>
        <v>435</v>
      </c>
      <c r="G76" s="57"/>
      <c r="H76" s="13"/>
      <c r="I76" s="13"/>
      <c r="J76" s="13"/>
      <c r="K76" s="13"/>
      <c r="L76" s="70"/>
    </row>
    <row r="77" spans="1:12" ht="14.25" customHeight="1">
      <c r="A77" s="118"/>
      <c r="B77" s="37" t="s">
        <v>150</v>
      </c>
      <c r="C77" s="13">
        <v>66</v>
      </c>
      <c r="D77" s="13">
        <v>72</v>
      </c>
      <c r="E77" s="13">
        <v>75</v>
      </c>
      <c r="F77" s="31">
        <f t="shared" si="10"/>
        <v>147</v>
      </c>
      <c r="G77" s="57"/>
      <c r="H77" s="13"/>
      <c r="I77" s="13"/>
      <c r="J77" s="13"/>
      <c r="K77" s="13"/>
      <c r="L77" s="70"/>
    </row>
    <row r="78" spans="1:12" ht="14.25" customHeight="1">
      <c r="A78" s="118"/>
      <c r="B78" s="37" t="s">
        <v>149</v>
      </c>
      <c r="C78" s="13">
        <v>50</v>
      </c>
      <c r="D78" s="13">
        <v>56</v>
      </c>
      <c r="E78" s="13">
        <v>57</v>
      </c>
      <c r="F78" s="31">
        <f t="shared" si="10"/>
        <v>113</v>
      </c>
      <c r="G78" s="57"/>
      <c r="H78" s="13"/>
      <c r="I78" s="13"/>
      <c r="J78" s="13"/>
      <c r="K78" s="13"/>
      <c r="L78" s="70"/>
    </row>
    <row r="79" spans="1:12" ht="14.25" customHeight="1">
      <c r="A79" s="118"/>
      <c r="B79" s="37" t="s">
        <v>148</v>
      </c>
      <c r="C79" s="13">
        <v>135</v>
      </c>
      <c r="D79" s="13">
        <v>173</v>
      </c>
      <c r="E79" s="13">
        <v>175</v>
      </c>
      <c r="F79" s="31">
        <f t="shared" si="10"/>
        <v>348</v>
      </c>
      <c r="G79" s="57"/>
      <c r="H79" s="13"/>
      <c r="I79" s="13"/>
      <c r="J79" s="13"/>
      <c r="K79" s="13"/>
      <c r="L79" s="70"/>
    </row>
    <row r="80" spans="1:12" ht="14.25" customHeight="1">
      <c r="A80" s="118"/>
      <c r="B80" s="37" t="s">
        <v>147</v>
      </c>
      <c r="C80" s="13">
        <v>153</v>
      </c>
      <c r="D80" s="13">
        <v>180</v>
      </c>
      <c r="E80" s="13">
        <v>156</v>
      </c>
      <c r="F80" s="31">
        <f t="shared" si="10"/>
        <v>336</v>
      </c>
      <c r="G80" s="57"/>
      <c r="H80" s="13"/>
      <c r="I80" s="13"/>
      <c r="J80" s="13"/>
      <c r="K80" s="13"/>
      <c r="L80" s="70"/>
    </row>
    <row r="81" spans="1:12" ht="14.25" customHeight="1">
      <c r="A81" s="118"/>
      <c r="B81" s="37" t="s">
        <v>146</v>
      </c>
      <c r="C81" s="13">
        <v>17</v>
      </c>
      <c r="D81" s="13">
        <v>28</v>
      </c>
      <c r="E81" s="13">
        <v>25</v>
      </c>
      <c r="F81" s="31">
        <f t="shared" si="10"/>
        <v>53</v>
      </c>
      <c r="G81" s="57"/>
      <c r="H81" s="13"/>
      <c r="I81" s="13"/>
      <c r="J81" s="13"/>
      <c r="K81" s="13"/>
      <c r="L81" s="70"/>
    </row>
    <row r="82" spans="1:12" ht="14.25" customHeight="1">
      <c r="A82" s="118"/>
      <c r="B82" s="26" t="s">
        <v>145</v>
      </c>
      <c r="C82" s="25">
        <f t="shared" ref="C82:E82" si="11">SUM(C70:C81)</f>
        <v>1489</v>
      </c>
      <c r="D82" s="25">
        <f t="shared" si="11"/>
        <v>1778</v>
      </c>
      <c r="E82" s="25">
        <f t="shared" si="11"/>
        <v>1848</v>
      </c>
      <c r="F82" s="25">
        <f>SUM(F70:F81)</f>
        <v>3626</v>
      </c>
      <c r="G82" s="57"/>
      <c r="H82" s="13"/>
      <c r="I82" s="13"/>
      <c r="J82" s="13"/>
      <c r="K82" s="13"/>
      <c r="L82" s="70"/>
    </row>
    <row r="83" spans="1:12" ht="14.25" customHeight="1">
      <c r="A83" s="118" t="s">
        <v>139</v>
      </c>
      <c r="B83" s="37" t="s">
        <v>144</v>
      </c>
      <c r="C83" s="13">
        <v>343</v>
      </c>
      <c r="D83" s="13">
        <v>393</v>
      </c>
      <c r="E83" s="13">
        <v>443</v>
      </c>
      <c r="F83" s="31">
        <f t="shared" ref="F83:F92" si="12">SUM(D83:E83)</f>
        <v>836</v>
      </c>
      <c r="G83" s="57"/>
      <c r="H83" s="13"/>
      <c r="I83" s="13"/>
      <c r="J83" s="13"/>
      <c r="K83" s="13"/>
      <c r="L83" s="70"/>
    </row>
    <row r="84" spans="1:12" ht="14.25" customHeight="1">
      <c r="A84" s="118"/>
      <c r="B84" s="37" t="s">
        <v>143</v>
      </c>
      <c r="C84" s="13">
        <v>312</v>
      </c>
      <c r="D84" s="13">
        <v>357</v>
      </c>
      <c r="E84" s="13">
        <v>401</v>
      </c>
      <c r="F84" s="31">
        <f t="shared" si="12"/>
        <v>758</v>
      </c>
      <c r="G84" s="57"/>
      <c r="H84" s="13"/>
      <c r="I84" s="13"/>
      <c r="J84" s="13"/>
      <c r="K84" s="13"/>
      <c r="L84" s="70"/>
    </row>
    <row r="85" spans="1:12" ht="14.25" customHeight="1">
      <c r="A85" s="118"/>
      <c r="B85" s="37" t="s">
        <v>142</v>
      </c>
      <c r="C85" s="13">
        <v>124</v>
      </c>
      <c r="D85" s="13">
        <v>129</v>
      </c>
      <c r="E85" s="13">
        <v>139</v>
      </c>
      <c r="F85" s="31">
        <f t="shared" si="12"/>
        <v>268</v>
      </c>
      <c r="G85" s="57"/>
      <c r="H85" s="13"/>
      <c r="I85" s="13"/>
      <c r="J85" s="13"/>
      <c r="K85" s="13"/>
      <c r="L85" s="70"/>
    </row>
    <row r="86" spans="1:12" ht="14.25" customHeight="1">
      <c r="A86" s="118"/>
      <c r="B86" s="37" t="s">
        <v>141</v>
      </c>
      <c r="C86" s="13">
        <v>86</v>
      </c>
      <c r="D86" s="13">
        <v>111</v>
      </c>
      <c r="E86" s="13">
        <v>118</v>
      </c>
      <c r="F86" s="31">
        <f t="shared" si="12"/>
        <v>229</v>
      </c>
      <c r="G86" s="57"/>
      <c r="H86" s="13"/>
      <c r="I86" s="13"/>
      <c r="J86" s="13"/>
      <c r="K86" s="13"/>
      <c r="L86" s="70"/>
    </row>
    <row r="87" spans="1:12" ht="14.25" customHeight="1">
      <c r="A87" s="118"/>
      <c r="B87" s="37" t="s">
        <v>140</v>
      </c>
      <c r="C87" s="13">
        <v>49</v>
      </c>
      <c r="D87" s="13">
        <v>63</v>
      </c>
      <c r="E87" s="13">
        <v>55</v>
      </c>
      <c r="F87" s="31">
        <f t="shared" si="12"/>
        <v>118</v>
      </c>
      <c r="G87" s="57"/>
      <c r="H87" s="13"/>
      <c r="I87" s="13"/>
      <c r="J87" s="13"/>
      <c r="K87" s="13"/>
      <c r="L87" s="70"/>
    </row>
    <row r="88" spans="1:12" ht="14.25" customHeight="1">
      <c r="A88" s="118"/>
      <c r="B88" s="37" t="s">
        <v>139</v>
      </c>
      <c r="C88" s="13">
        <v>141</v>
      </c>
      <c r="D88" s="13">
        <v>196</v>
      </c>
      <c r="E88" s="13">
        <v>215</v>
      </c>
      <c r="F88" s="31">
        <f t="shared" si="12"/>
        <v>411</v>
      </c>
      <c r="G88" s="57"/>
      <c r="H88" s="13"/>
      <c r="I88" s="13"/>
      <c r="J88" s="13"/>
      <c r="K88" s="13"/>
      <c r="L88" s="70"/>
    </row>
    <row r="89" spans="1:12" ht="14.25" customHeight="1">
      <c r="A89" s="118"/>
      <c r="B89" s="37" t="s">
        <v>138</v>
      </c>
      <c r="C89" s="13">
        <v>116</v>
      </c>
      <c r="D89" s="13">
        <v>139</v>
      </c>
      <c r="E89" s="13">
        <v>158</v>
      </c>
      <c r="F89" s="31">
        <f t="shared" si="12"/>
        <v>297</v>
      </c>
      <c r="G89" s="57"/>
      <c r="H89" s="119"/>
      <c r="I89" s="13"/>
      <c r="J89" s="13"/>
      <c r="K89" s="13"/>
      <c r="L89" s="70"/>
    </row>
    <row r="90" spans="1:12" ht="14.25" customHeight="1">
      <c r="A90" s="118"/>
      <c r="B90" s="37" t="s">
        <v>137</v>
      </c>
      <c r="C90" s="13">
        <v>105</v>
      </c>
      <c r="D90" s="13">
        <v>161</v>
      </c>
      <c r="E90" s="13">
        <v>152</v>
      </c>
      <c r="F90" s="31">
        <f t="shared" si="12"/>
        <v>313</v>
      </c>
      <c r="G90" s="57"/>
      <c r="H90" s="13"/>
      <c r="I90" s="13"/>
      <c r="J90" s="13"/>
      <c r="K90" s="13"/>
      <c r="L90" s="70"/>
    </row>
    <row r="91" spans="1:12" ht="14.25" customHeight="1">
      <c r="A91" s="118"/>
      <c r="B91" s="37" t="s">
        <v>136</v>
      </c>
      <c r="C91" s="13">
        <v>47</v>
      </c>
      <c r="D91" s="13">
        <v>63</v>
      </c>
      <c r="E91" s="13">
        <v>77</v>
      </c>
      <c r="F91" s="31">
        <f t="shared" si="12"/>
        <v>140</v>
      </c>
      <c r="G91" s="57"/>
      <c r="H91" s="13"/>
      <c r="I91" s="13"/>
      <c r="J91" s="13"/>
      <c r="K91" s="13"/>
      <c r="L91" s="70"/>
    </row>
    <row r="92" spans="1:12" ht="14.25" customHeight="1">
      <c r="A92" s="118"/>
      <c r="B92" s="37" t="s">
        <v>135</v>
      </c>
      <c r="C92" s="13">
        <v>221</v>
      </c>
      <c r="D92" s="13">
        <v>286</v>
      </c>
      <c r="E92" s="13">
        <v>324</v>
      </c>
      <c r="F92" s="31">
        <f t="shared" si="12"/>
        <v>610</v>
      </c>
      <c r="G92" s="57"/>
      <c r="H92" s="13"/>
      <c r="I92" s="13"/>
      <c r="J92" s="13"/>
      <c r="K92" s="13"/>
      <c r="L92" s="70"/>
    </row>
    <row r="93" spans="1:12" ht="14.25" customHeight="1">
      <c r="A93" s="118"/>
      <c r="B93" s="26" t="s">
        <v>134</v>
      </c>
      <c r="C93" s="25">
        <f>SUM(C83:C92)</f>
        <v>1544</v>
      </c>
      <c r="D93" s="25">
        <f>SUM(D83:D92)</f>
        <v>1898</v>
      </c>
      <c r="E93" s="25">
        <f>SUM(E83:E92)</f>
        <v>2082</v>
      </c>
      <c r="F93" s="24">
        <f>SUM(F83:F92)</f>
        <v>3980</v>
      </c>
      <c r="G93" s="57"/>
      <c r="H93" s="13"/>
      <c r="I93" s="13"/>
      <c r="J93" s="13"/>
      <c r="K93" s="13"/>
      <c r="L93" s="70"/>
    </row>
    <row r="94" spans="1:12" ht="14.25" customHeight="1">
      <c r="A94" s="72" t="s">
        <v>133</v>
      </c>
      <c r="B94" s="71" t="s">
        <v>132</v>
      </c>
      <c r="C94" s="13">
        <v>33</v>
      </c>
      <c r="D94" s="13">
        <v>41</v>
      </c>
      <c r="E94" s="13">
        <v>44</v>
      </c>
      <c r="F94" s="31">
        <f t="shared" ref="F94:F109" si="13">SUM(D94:E94)</f>
        <v>85</v>
      </c>
      <c r="G94" s="57"/>
      <c r="H94" s="13"/>
      <c r="I94" s="13"/>
      <c r="J94" s="13"/>
      <c r="K94" s="13"/>
      <c r="L94" s="70"/>
    </row>
    <row r="95" spans="1:12" ht="14.25" customHeight="1">
      <c r="A95" s="118"/>
      <c r="B95" s="37" t="s">
        <v>131</v>
      </c>
      <c r="C95" s="13">
        <v>44</v>
      </c>
      <c r="D95" s="13">
        <v>55</v>
      </c>
      <c r="E95" s="13">
        <v>48</v>
      </c>
      <c r="F95" s="31">
        <f t="shared" si="13"/>
        <v>103</v>
      </c>
      <c r="G95" s="57"/>
      <c r="H95" s="13"/>
      <c r="I95" s="13"/>
      <c r="J95" s="13"/>
      <c r="K95" s="13"/>
      <c r="L95" s="70"/>
    </row>
    <row r="96" spans="1:12" ht="14.25" customHeight="1">
      <c r="A96" s="118"/>
      <c r="B96" s="37" t="s">
        <v>130</v>
      </c>
      <c r="C96" s="13">
        <v>22</v>
      </c>
      <c r="D96" s="13">
        <v>28</v>
      </c>
      <c r="E96" s="13">
        <v>36</v>
      </c>
      <c r="F96" s="31">
        <f t="shared" si="13"/>
        <v>64</v>
      </c>
      <c r="G96" s="57"/>
      <c r="H96" s="13"/>
      <c r="I96" s="13"/>
      <c r="J96" s="13"/>
      <c r="K96" s="13"/>
      <c r="L96" s="70"/>
    </row>
    <row r="97" spans="1:12" ht="14.25" customHeight="1">
      <c r="A97" s="118"/>
      <c r="B97" s="37" t="s">
        <v>129</v>
      </c>
      <c r="C97" s="13">
        <v>42</v>
      </c>
      <c r="D97" s="13">
        <v>47</v>
      </c>
      <c r="E97" s="13">
        <v>49</v>
      </c>
      <c r="F97" s="31">
        <f t="shared" si="13"/>
        <v>96</v>
      </c>
      <c r="G97" s="57"/>
      <c r="H97" s="13"/>
      <c r="I97" s="13"/>
      <c r="J97" s="13"/>
      <c r="K97" s="13"/>
      <c r="L97" s="70"/>
    </row>
    <row r="98" spans="1:12" ht="14.25" customHeight="1">
      <c r="A98" s="118"/>
      <c r="B98" s="37" t="s">
        <v>128</v>
      </c>
      <c r="C98" s="13">
        <v>116</v>
      </c>
      <c r="D98" s="13">
        <v>144</v>
      </c>
      <c r="E98" s="13">
        <v>156</v>
      </c>
      <c r="F98" s="31">
        <f t="shared" si="13"/>
        <v>300</v>
      </c>
      <c r="G98" s="57"/>
      <c r="H98" s="13"/>
      <c r="I98" s="13"/>
      <c r="J98" s="13"/>
      <c r="K98" s="13"/>
      <c r="L98" s="70"/>
    </row>
    <row r="99" spans="1:12" ht="14.25" customHeight="1">
      <c r="A99" s="118"/>
      <c r="B99" s="37" t="s">
        <v>127</v>
      </c>
      <c r="C99" s="13">
        <v>19</v>
      </c>
      <c r="D99" s="13">
        <v>25</v>
      </c>
      <c r="E99" s="13">
        <v>24</v>
      </c>
      <c r="F99" s="31">
        <f t="shared" si="13"/>
        <v>49</v>
      </c>
      <c r="G99" s="57"/>
      <c r="H99" s="13"/>
      <c r="I99" s="13"/>
      <c r="J99" s="13"/>
      <c r="K99" s="13"/>
      <c r="L99" s="70"/>
    </row>
    <row r="100" spans="1:12" ht="14.25" customHeight="1">
      <c r="A100" s="118"/>
      <c r="B100" s="37" t="s">
        <v>126</v>
      </c>
      <c r="C100" s="13">
        <v>51</v>
      </c>
      <c r="D100" s="13">
        <v>68</v>
      </c>
      <c r="E100" s="13">
        <v>65</v>
      </c>
      <c r="F100" s="31">
        <f t="shared" si="13"/>
        <v>133</v>
      </c>
      <c r="G100" s="57"/>
      <c r="H100" s="13"/>
      <c r="I100" s="13"/>
      <c r="J100" s="13"/>
      <c r="K100" s="13"/>
      <c r="L100" s="70"/>
    </row>
    <row r="101" spans="1:12" ht="14.25" customHeight="1">
      <c r="A101" s="118"/>
      <c r="B101" s="37" t="s">
        <v>125</v>
      </c>
      <c r="C101" s="13">
        <v>104</v>
      </c>
      <c r="D101" s="13">
        <v>117</v>
      </c>
      <c r="E101" s="13">
        <v>137</v>
      </c>
      <c r="F101" s="31">
        <f t="shared" si="13"/>
        <v>254</v>
      </c>
      <c r="G101" s="57"/>
      <c r="H101" s="13"/>
      <c r="I101" s="13"/>
      <c r="J101" s="13"/>
      <c r="K101" s="13"/>
      <c r="L101" s="70"/>
    </row>
    <row r="102" spans="1:12" ht="14.25" customHeight="1">
      <c r="A102" s="118"/>
      <c r="B102" s="37" t="s">
        <v>124</v>
      </c>
      <c r="C102" s="13">
        <v>148</v>
      </c>
      <c r="D102" s="13">
        <v>180</v>
      </c>
      <c r="E102" s="13">
        <v>187</v>
      </c>
      <c r="F102" s="31">
        <f t="shared" si="13"/>
        <v>367</v>
      </c>
      <c r="G102" s="57"/>
      <c r="H102" s="13"/>
      <c r="I102" s="13"/>
      <c r="J102" s="13"/>
      <c r="K102" s="13"/>
      <c r="L102" s="70"/>
    </row>
    <row r="103" spans="1:12" ht="14.25" customHeight="1">
      <c r="A103" s="118"/>
      <c r="B103" s="37" t="s">
        <v>123</v>
      </c>
      <c r="C103" s="13">
        <v>138</v>
      </c>
      <c r="D103" s="13">
        <v>196</v>
      </c>
      <c r="E103" s="13">
        <v>188</v>
      </c>
      <c r="F103" s="31">
        <f t="shared" si="13"/>
        <v>384</v>
      </c>
      <c r="G103" s="57"/>
      <c r="H103" s="13"/>
      <c r="I103" s="13"/>
      <c r="J103" s="13"/>
      <c r="K103" s="13"/>
      <c r="L103" s="70"/>
    </row>
    <row r="104" spans="1:12" ht="14.25" customHeight="1">
      <c r="A104" s="118"/>
      <c r="B104" s="37" t="s">
        <v>122</v>
      </c>
      <c r="C104" s="13">
        <v>67</v>
      </c>
      <c r="D104" s="13">
        <v>66</v>
      </c>
      <c r="E104" s="13">
        <v>68</v>
      </c>
      <c r="F104" s="31">
        <f t="shared" si="13"/>
        <v>134</v>
      </c>
      <c r="G104" s="57"/>
      <c r="H104" s="13"/>
      <c r="I104" s="13"/>
      <c r="J104" s="13"/>
      <c r="K104" s="13"/>
      <c r="L104" s="70"/>
    </row>
    <row r="105" spans="1:12" ht="14.25" customHeight="1">
      <c r="A105" s="118"/>
      <c r="B105" s="37" t="s">
        <v>121</v>
      </c>
      <c r="C105" s="13">
        <v>45</v>
      </c>
      <c r="D105" s="13">
        <v>64</v>
      </c>
      <c r="E105" s="13">
        <v>67</v>
      </c>
      <c r="F105" s="31">
        <f t="shared" si="13"/>
        <v>131</v>
      </c>
      <c r="G105" s="57"/>
      <c r="H105" s="13"/>
      <c r="I105" s="13"/>
      <c r="J105" s="13"/>
      <c r="K105" s="13"/>
      <c r="L105" s="70"/>
    </row>
    <row r="106" spans="1:12" ht="14.25" customHeight="1">
      <c r="A106" s="118"/>
      <c r="B106" s="37" t="s">
        <v>120</v>
      </c>
      <c r="C106" s="13">
        <v>29</v>
      </c>
      <c r="D106" s="13">
        <v>47</v>
      </c>
      <c r="E106" s="13">
        <v>56</v>
      </c>
      <c r="F106" s="31">
        <f t="shared" si="13"/>
        <v>103</v>
      </c>
      <c r="G106" s="57"/>
      <c r="H106" s="13"/>
      <c r="I106" s="13"/>
      <c r="J106" s="13"/>
      <c r="K106" s="13"/>
      <c r="L106" s="70"/>
    </row>
    <row r="107" spans="1:12" ht="14.25" customHeight="1">
      <c r="A107" s="118"/>
      <c r="B107" s="37" t="s">
        <v>119</v>
      </c>
      <c r="C107" s="13">
        <v>84</v>
      </c>
      <c r="D107" s="13">
        <v>111</v>
      </c>
      <c r="E107" s="13">
        <v>119</v>
      </c>
      <c r="F107" s="31">
        <f t="shared" si="13"/>
        <v>230</v>
      </c>
      <c r="G107" s="57"/>
      <c r="H107" s="13"/>
      <c r="I107" s="13"/>
      <c r="J107" s="13"/>
      <c r="K107" s="13"/>
      <c r="L107" s="70"/>
    </row>
    <row r="108" spans="1:12" ht="14.25" customHeight="1">
      <c r="A108" s="118"/>
      <c r="B108" s="37" t="s">
        <v>118</v>
      </c>
      <c r="C108" s="13">
        <v>80</v>
      </c>
      <c r="D108" s="13">
        <v>91</v>
      </c>
      <c r="E108" s="13">
        <v>112</v>
      </c>
      <c r="F108" s="31">
        <f t="shared" si="13"/>
        <v>203</v>
      </c>
      <c r="G108" s="57"/>
      <c r="H108" s="13"/>
      <c r="I108" s="13"/>
      <c r="J108" s="13"/>
      <c r="K108" s="13"/>
      <c r="L108" s="70"/>
    </row>
    <row r="109" spans="1:12" ht="14.25" customHeight="1">
      <c r="A109" s="118"/>
      <c r="B109" s="37" t="s">
        <v>117</v>
      </c>
      <c r="C109" s="13">
        <v>77</v>
      </c>
      <c r="D109" s="13">
        <v>96</v>
      </c>
      <c r="E109" s="13">
        <v>98</v>
      </c>
      <c r="F109" s="31">
        <f t="shared" si="13"/>
        <v>194</v>
      </c>
      <c r="G109" s="57"/>
      <c r="H109" s="13"/>
      <c r="I109" s="13"/>
      <c r="J109" s="13"/>
      <c r="K109" s="13"/>
      <c r="L109" s="70"/>
    </row>
    <row r="110" spans="1:12" ht="14.25" customHeight="1">
      <c r="A110" s="118"/>
      <c r="B110" s="26" t="s">
        <v>116</v>
      </c>
      <c r="C110" s="25">
        <f>SUM(C94:C109)</f>
        <v>1099</v>
      </c>
      <c r="D110" s="25">
        <f>SUM(D94:D109)</f>
        <v>1376</v>
      </c>
      <c r="E110" s="25">
        <f>SUM(E94:E109)</f>
        <v>1454</v>
      </c>
      <c r="F110" s="24">
        <f>SUM(F94:F109)</f>
        <v>2830</v>
      </c>
      <c r="G110" s="57"/>
      <c r="H110" s="13"/>
      <c r="I110" s="13"/>
      <c r="J110" s="13"/>
      <c r="K110" s="13"/>
      <c r="L110" s="70"/>
    </row>
    <row r="111" spans="1:12" ht="14.25" customHeight="1">
      <c r="A111" s="72" t="s">
        <v>115</v>
      </c>
      <c r="B111" s="71" t="s">
        <v>114</v>
      </c>
      <c r="C111" s="13">
        <v>51</v>
      </c>
      <c r="D111" s="13">
        <v>80</v>
      </c>
      <c r="E111" s="13">
        <v>73</v>
      </c>
      <c r="F111" s="31">
        <f>SUM(D111:E111)</f>
        <v>153</v>
      </c>
      <c r="G111" s="57"/>
      <c r="H111" s="13"/>
      <c r="I111" s="13"/>
      <c r="J111" s="13"/>
      <c r="K111" s="13"/>
      <c r="L111" s="70"/>
    </row>
    <row r="112" spans="1:12" ht="14.25" customHeight="1">
      <c r="A112" s="118"/>
      <c r="B112" s="37" t="s">
        <v>113</v>
      </c>
      <c r="C112" s="13">
        <v>74</v>
      </c>
      <c r="D112" s="13">
        <v>101</v>
      </c>
      <c r="E112" s="13">
        <v>95</v>
      </c>
      <c r="F112" s="31">
        <f>SUM(D112:E112)</f>
        <v>196</v>
      </c>
      <c r="G112" s="57"/>
      <c r="H112" s="13"/>
      <c r="I112" s="13"/>
      <c r="J112" s="13"/>
      <c r="K112" s="13"/>
      <c r="L112" s="70"/>
    </row>
    <row r="113" spans="1:12" ht="14.25" customHeight="1">
      <c r="A113" s="118"/>
      <c r="B113" s="37" t="s">
        <v>112</v>
      </c>
      <c r="C113" s="13">
        <v>41</v>
      </c>
      <c r="D113" s="13">
        <v>64</v>
      </c>
      <c r="E113" s="13">
        <v>63</v>
      </c>
      <c r="F113" s="31">
        <f>SUM(D113:E113)</f>
        <v>127</v>
      </c>
      <c r="G113" s="57"/>
      <c r="H113" s="13"/>
      <c r="I113" s="13"/>
      <c r="J113" s="13"/>
      <c r="K113" s="13"/>
      <c r="L113" s="70"/>
    </row>
    <row r="114" spans="1:12" ht="14.25" customHeight="1">
      <c r="A114" s="118"/>
      <c r="B114" s="26" t="s">
        <v>111</v>
      </c>
      <c r="C114" s="25">
        <f>SUM(C111:C113)</f>
        <v>166</v>
      </c>
      <c r="D114" s="25">
        <f>SUM(D111:D113)</f>
        <v>245</v>
      </c>
      <c r="E114" s="25">
        <f>SUM(E111:E113)</f>
        <v>231</v>
      </c>
      <c r="F114" s="24">
        <f>SUM(F111:F113)</f>
        <v>476</v>
      </c>
      <c r="G114" s="57"/>
      <c r="H114" s="13"/>
      <c r="I114" s="13"/>
      <c r="J114" s="13"/>
      <c r="K114" s="13"/>
      <c r="L114" s="70"/>
    </row>
    <row r="115" spans="1:12" ht="14.25" customHeight="1" thickBot="1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>
      <c r="A116" s="143" t="s">
        <v>110</v>
      </c>
      <c r="B116" s="144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243</v>
      </c>
      <c r="K116" s="64">
        <v>246</v>
      </c>
      <c r="L116" s="63">
        <f t="shared" ref="L116:L124" si="14">SUM(J116:K116)</f>
        <v>489</v>
      </c>
    </row>
    <row r="117" spans="1:12" ht="14.25" customHeight="1">
      <c r="A117" s="118" t="s">
        <v>107</v>
      </c>
      <c r="B117" s="37" t="s">
        <v>106</v>
      </c>
      <c r="C117" s="13">
        <v>172</v>
      </c>
      <c r="D117" s="13">
        <v>170</v>
      </c>
      <c r="E117" s="13">
        <v>195</v>
      </c>
      <c r="F117" s="31">
        <f t="shared" ref="F117:F138" si="15">SUM(D117:E117)</f>
        <v>365</v>
      </c>
      <c r="G117" s="57"/>
      <c r="H117" s="37" t="s">
        <v>105</v>
      </c>
      <c r="I117" s="13">
        <v>142</v>
      </c>
      <c r="J117" s="13">
        <v>174</v>
      </c>
      <c r="K117" s="13">
        <v>180</v>
      </c>
      <c r="L117" s="61">
        <f t="shared" si="14"/>
        <v>354</v>
      </c>
    </row>
    <row r="118" spans="1:12" ht="14.25" customHeight="1">
      <c r="A118" s="118"/>
      <c r="B118" s="37" t="s">
        <v>104</v>
      </c>
      <c r="C118" s="13">
        <v>284</v>
      </c>
      <c r="D118" s="13">
        <v>273</v>
      </c>
      <c r="E118" s="13">
        <v>243</v>
      </c>
      <c r="F118" s="31">
        <f t="shared" si="15"/>
        <v>516</v>
      </c>
      <c r="G118" s="57"/>
      <c r="H118" s="37" t="s">
        <v>103</v>
      </c>
      <c r="I118" s="13">
        <v>134</v>
      </c>
      <c r="J118" s="13">
        <v>199</v>
      </c>
      <c r="K118" s="13">
        <v>219</v>
      </c>
      <c r="L118" s="61">
        <f t="shared" si="14"/>
        <v>418</v>
      </c>
    </row>
    <row r="119" spans="1:12" ht="14.25" customHeight="1">
      <c r="A119" s="118"/>
      <c r="B119" s="37" t="s">
        <v>102</v>
      </c>
      <c r="C119" s="13">
        <v>108</v>
      </c>
      <c r="D119" s="13">
        <v>106</v>
      </c>
      <c r="E119" s="13">
        <v>105</v>
      </c>
      <c r="F119" s="31">
        <f t="shared" si="15"/>
        <v>211</v>
      </c>
      <c r="G119" s="57"/>
      <c r="H119" s="37" t="s">
        <v>101</v>
      </c>
      <c r="I119" s="13">
        <v>50</v>
      </c>
      <c r="J119" s="13">
        <v>51</v>
      </c>
      <c r="K119" s="13">
        <v>64</v>
      </c>
      <c r="L119" s="61">
        <f t="shared" si="14"/>
        <v>115</v>
      </c>
    </row>
    <row r="120" spans="1:12" ht="14.25" customHeight="1">
      <c r="A120" s="118"/>
      <c r="B120" s="37" t="s">
        <v>100</v>
      </c>
      <c r="C120" s="13">
        <v>107</v>
      </c>
      <c r="D120" s="13">
        <v>94</v>
      </c>
      <c r="E120" s="13">
        <v>124</v>
      </c>
      <c r="F120" s="31">
        <f t="shared" si="15"/>
        <v>218</v>
      </c>
      <c r="G120" s="57"/>
      <c r="H120" s="37" t="s">
        <v>99</v>
      </c>
      <c r="I120" s="13">
        <v>144</v>
      </c>
      <c r="J120" s="13">
        <v>159</v>
      </c>
      <c r="K120" s="13">
        <v>178</v>
      </c>
      <c r="L120" s="61">
        <f t="shared" si="14"/>
        <v>337</v>
      </c>
    </row>
    <row r="121" spans="1:12" ht="14.25" customHeight="1">
      <c r="A121" s="118"/>
      <c r="B121" s="37" t="s">
        <v>98</v>
      </c>
      <c r="C121" s="13">
        <v>68</v>
      </c>
      <c r="D121" s="13">
        <v>62</v>
      </c>
      <c r="E121" s="13">
        <v>68</v>
      </c>
      <c r="F121" s="31">
        <f t="shared" si="15"/>
        <v>130</v>
      </c>
      <c r="G121" s="57"/>
      <c r="H121" s="37" t="s">
        <v>97</v>
      </c>
      <c r="I121" s="13">
        <v>139</v>
      </c>
      <c r="J121" s="13">
        <v>170</v>
      </c>
      <c r="K121" s="62">
        <v>168</v>
      </c>
      <c r="L121" s="61">
        <f t="shared" si="14"/>
        <v>338</v>
      </c>
    </row>
    <row r="122" spans="1:12" ht="14.25" customHeight="1">
      <c r="A122" s="118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5"/>
        <v>58</v>
      </c>
      <c r="G122" s="57"/>
      <c r="H122" s="37" t="s">
        <v>95</v>
      </c>
      <c r="I122" s="13">
        <v>184</v>
      </c>
      <c r="J122" s="13">
        <v>207</v>
      </c>
      <c r="K122" s="13">
        <v>219</v>
      </c>
      <c r="L122" s="61">
        <f t="shared" si="14"/>
        <v>426</v>
      </c>
    </row>
    <row r="123" spans="1:12" ht="14.25" customHeight="1">
      <c r="A123" s="118"/>
      <c r="B123" s="37" t="s">
        <v>94</v>
      </c>
      <c r="C123" s="13">
        <v>62</v>
      </c>
      <c r="D123" s="13">
        <v>63</v>
      </c>
      <c r="E123" s="13">
        <v>72</v>
      </c>
      <c r="F123" s="31">
        <f t="shared" si="15"/>
        <v>135</v>
      </c>
      <c r="G123" s="57"/>
      <c r="H123" s="37" t="s">
        <v>93</v>
      </c>
      <c r="I123" s="13">
        <v>46</v>
      </c>
      <c r="J123" s="13">
        <v>57</v>
      </c>
      <c r="K123" s="13">
        <v>58</v>
      </c>
      <c r="L123" s="61">
        <f t="shared" si="14"/>
        <v>115</v>
      </c>
    </row>
    <row r="124" spans="1:12" ht="14.25" customHeight="1">
      <c r="A124" s="118"/>
      <c r="B124" s="37" t="s">
        <v>92</v>
      </c>
      <c r="C124" s="13">
        <v>145</v>
      </c>
      <c r="D124" s="13">
        <v>145</v>
      </c>
      <c r="E124" s="13">
        <v>167</v>
      </c>
      <c r="F124" s="31">
        <f t="shared" si="15"/>
        <v>312</v>
      </c>
      <c r="G124" s="57"/>
      <c r="H124" s="37" t="s">
        <v>91</v>
      </c>
      <c r="I124" s="13">
        <v>224</v>
      </c>
      <c r="J124" s="13">
        <v>234</v>
      </c>
      <c r="K124" s="13">
        <v>271</v>
      </c>
      <c r="L124" s="61">
        <f t="shared" si="14"/>
        <v>505</v>
      </c>
    </row>
    <row r="125" spans="1:12" ht="14.25" customHeight="1">
      <c r="A125" s="118"/>
      <c r="B125" s="37" t="s">
        <v>90</v>
      </c>
      <c r="C125" s="13">
        <v>47</v>
      </c>
      <c r="D125" s="13">
        <v>32</v>
      </c>
      <c r="E125" s="13">
        <v>50</v>
      </c>
      <c r="F125" s="31">
        <f t="shared" si="15"/>
        <v>82</v>
      </c>
      <c r="G125" s="57"/>
      <c r="H125" s="26" t="s">
        <v>89</v>
      </c>
      <c r="I125" s="25">
        <f>SUM(I116:I124)</f>
        <v>1246</v>
      </c>
      <c r="J125" s="25">
        <f>SUM(J116:J124)</f>
        <v>1494</v>
      </c>
      <c r="K125" s="25">
        <f>SUM(K116:K124)</f>
        <v>1603</v>
      </c>
      <c r="L125" s="60">
        <f>SUM(L116:L124)</f>
        <v>3097</v>
      </c>
    </row>
    <row r="126" spans="1:12" ht="14.25" customHeight="1">
      <c r="A126" s="118"/>
      <c r="B126" s="37" t="s">
        <v>88</v>
      </c>
      <c r="C126" s="13">
        <v>70</v>
      </c>
      <c r="D126" s="13">
        <v>66</v>
      </c>
      <c r="E126" s="13">
        <v>80</v>
      </c>
      <c r="F126" s="31">
        <f t="shared" si="15"/>
        <v>146</v>
      </c>
      <c r="G126" s="57" t="s">
        <v>87</v>
      </c>
      <c r="H126" s="37" t="s">
        <v>86</v>
      </c>
      <c r="I126" s="13">
        <v>34</v>
      </c>
      <c r="J126" s="13">
        <v>52</v>
      </c>
      <c r="K126" s="13">
        <v>37</v>
      </c>
      <c r="L126" s="58">
        <f t="shared" ref="L126:L139" si="16">SUM(J126:K126)</f>
        <v>89</v>
      </c>
    </row>
    <row r="127" spans="1:12" ht="14.25" customHeight="1">
      <c r="A127" s="118"/>
      <c r="B127" s="37" t="s">
        <v>85</v>
      </c>
      <c r="C127" s="13">
        <v>38</v>
      </c>
      <c r="D127" s="13">
        <v>45</v>
      </c>
      <c r="E127" s="13">
        <v>37</v>
      </c>
      <c r="F127" s="31">
        <f t="shared" si="15"/>
        <v>82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6"/>
        <v>19</v>
      </c>
    </row>
    <row r="128" spans="1:12" ht="14.25" customHeight="1">
      <c r="A128" s="118"/>
      <c r="B128" s="37" t="s">
        <v>83</v>
      </c>
      <c r="C128" s="13">
        <v>65</v>
      </c>
      <c r="D128" s="13">
        <v>59</v>
      </c>
      <c r="E128" s="13">
        <v>73</v>
      </c>
      <c r="F128" s="31">
        <f t="shared" si="15"/>
        <v>132</v>
      </c>
      <c r="G128" s="57"/>
      <c r="H128" s="59" t="s">
        <v>82</v>
      </c>
      <c r="I128" s="13">
        <v>43</v>
      </c>
      <c r="J128" s="13">
        <v>57</v>
      </c>
      <c r="K128" s="13">
        <v>71</v>
      </c>
      <c r="L128" s="58">
        <f t="shared" si="16"/>
        <v>128</v>
      </c>
    </row>
    <row r="129" spans="1:12" ht="14.25" customHeight="1">
      <c r="A129" s="118"/>
      <c r="B129" s="37" t="s">
        <v>81</v>
      </c>
      <c r="C129" s="13">
        <v>74</v>
      </c>
      <c r="D129" s="13">
        <v>66</v>
      </c>
      <c r="E129" s="13">
        <v>82</v>
      </c>
      <c r="F129" s="31">
        <f t="shared" si="15"/>
        <v>148</v>
      </c>
      <c r="G129" s="57"/>
      <c r="H129" s="59" t="s">
        <v>80</v>
      </c>
      <c r="I129" s="13">
        <v>20</v>
      </c>
      <c r="J129" s="13">
        <v>20</v>
      </c>
      <c r="K129" s="13">
        <v>17</v>
      </c>
      <c r="L129" s="58">
        <f t="shared" si="16"/>
        <v>37</v>
      </c>
    </row>
    <row r="130" spans="1:12" ht="14.25" customHeight="1">
      <c r="A130" s="118"/>
      <c r="B130" s="37" t="s">
        <v>79</v>
      </c>
      <c r="C130" s="13">
        <v>67</v>
      </c>
      <c r="D130" s="13">
        <v>61</v>
      </c>
      <c r="E130" s="13">
        <v>68</v>
      </c>
      <c r="F130" s="31">
        <f t="shared" si="15"/>
        <v>129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6"/>
        <v>11</v>
      </c>
    </row>
    <row r="131" spans="1:12" ht="14.25" customHeight="1">
      <c r="A131" s="118"/>
      <c r="B131" s="37" t="s">
        <v>77</v>
      </c>
      <c r="C131" s="13">
        <v>110</v>
      </c>
      <c r="D131" s="13">
        <v>108</v>
      </c>
      <c r="E131" s="13">
        <v>107</v>
      </c>
      <c r="F131" s="31">
        <f t="shared" si="15"/>
        <v>215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6"/>
        <v>26</v>
      </c>
    </row>
    <row r="132" spans="1:12" ht="14.25" customHeight="1">
      <c r="A132" s="118"/>
      <c r="B132" s="37" t="s">
        <v>75</v>
      </c>
      <c r="C132" s="13">
        <v>155</v>
      </c>
      <c r="D132" s="13">
        <v>151</v>
      </c>
      <c r="E132" s="13">
        <v>160</v>
      </c>
      <c r="F132" s="31">
        <f t="shared" si="15"/>
        <v>311</v>
      </c>
      <c r="G132" s="57"/>
      <c r="H132" s="59" t="s">
        <v>74</v>
      </c>
      <c r="I132" s="13">
        <v>19</v>
      </c>
      <c r="J132" s="13">
        <v>20</v>
      </c>
      <c r="K132" s="13">
        <v>24</v>
      </c>
      <c r="L132" s="58">
        <f t="shared" si="16"/>
        <v>44</v>
      </c>
    </row>
    <row r="133" spans="1:12" ht="14.25" customHeight="1">
      <c r="A133" s="118"/>
      <c r="B133" s="37" t="s">
        <v>73</v>
      </c>
      <c r="C133" s="13">
        <v>127</v>
      </c>
      <c r="D133" s="13">
        <v>121</v>
      </c>
      <c r="E133" s="13">
        <v>133</v>
      </c>
      <c r="F133" s="31">
        <f t="shared" si="15"/>
        <v>254</v>
      </c>
      <c r="G133" s="57"/>
      <c r="H133" s="59" t="s">
        <v>72</v>
      </c>
      <c r="I133" s="13">
        <v>18</v>
      </c>
      <c r="J133" s="13">
        <v>14</v>
      </c>
      <c r="K133" s="13">
        <v>15</v>
      </c>
      <c r="L133" s="58">
        <f t="shared" si="16"/>
        <v>29</v>
      </c>
    </row>
    <row r="134" spans="1:12" ht="14.25" customHeight="1">
      <c r="A134" s="118"/>
      <c r="B134" s="37" t="s">
        <v>71</v>
      </c>
      <c r="C134" s="13">
        <v>112</v>
      </c>
      <c r="D134" s="13">
        <v>115</v>
      </c>
      <c r="E134" s="13">
        <v>135</v>
      </c>
      <c r="F134" s="31">
        <f t="shared" si="15"/>
        <v>250</v>
      </c>
      <c r="G134" s="57"/>
      <c r="H134" s="59" t="s">
        <v>70</v>
      </c>
      <c r="I134" s="13">
        <v>17</v>
      </c>
      <c r="J134" s="13">
        <v>18</v>
      </c>
      <c r="K134" s="13">
        <v>21</v>
      </c>
      <c r="L134" s="58">
        <f t="shared" si="16"/>
        <v>39</v>
      </c>
    </row>
    <row r="135" spans="1:12" ht="14.25" customHeight="1">
      <c r="A135" s="118"/>
      <c r="B135" s="37" t="s">
        <v>69</v>
      </c>
      <c r="C135" s="13">
        <v>195</v>
      </c>
      <c r="D135" s="13">
        <v>208</v>
      </c>
      <c r="E135" s="13">
        <v>216</v>
      </c>
      <c r="F135" s="31">
        <f t="shared" si="15"/>
        <v>424</v>
      </c>
      <c r="G135" s="57"/>
      <c r="H135" s="59" t="s">
        <v>68</v>
      </c>
      <c r="I135" s="13">
        <v>24</v>
      </c>
      <c r="J135" s="13">
        <v>21</v>
      </c>
      <c r="K135" s="13">
        <v>25</v>
      </c>
      <c r="L135" s="58">
        <f t="shared" si="16"/>
        <v>46</v>
      </c>
    </row>
    <row r="136" spans="1:12" ht="14.25" customHeight="1">
      <c r="A136" s="118"/>
      <c r="B136" s="37" t="s">
        <v>67</v>
      </c>
      <c r="C136" s="13">
        <v>39</v>
      </c>
      <c r="D136" s="13">
        <v>44</v>
      </c>
      <c r="E136" s="13">
        <v>41</v>
      </c>
      <c r="F136" s="31">
        <f t="shared" si="15"/>
        <v>85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6"/>
        <v>20</v>
      </c>
    </row>
    <row r="137" spans="1:12" ht="14.25" customHeight="1">
      <c r="A137" s="118"/>
      <c r="B137" s="37" t="s">
        <v>65</v>
      </c>
      <c r="C137" s="13">
        <v>213</v>
      </c>
      <c r="D137" s="13">
        <v>171</v>
      </c>
      <c r="E137" s="13">
        <v>188</v>
      </c>
      <c r="F137" s="31">
        <f t="shared" si="15"/>
        <v>359</v>
      </c>
      <c r="G137" s="57"/>
      <c r="H137" s="59" t="s">
        <v>64</v>
      </c>
      <c r="I137" s="13">
        <v>26</v>
      </c>
      <c r="J137" s="13">
        <v>26</v>
      </c>
      <c r="K137" s="13">
        <v>30</v>
      </c>
      <c r="L137" s="58">
        <f t="shared" si="16"/>
        <v>56</v>
      </c>
    </row>
    <row r="138" spans="1:12" ht="14.25" customHeight="1">
      <c r="A138" s="118"/>
      <c r="B138" s="119" t="s">
        <v>63</v>
      </c>
      <c r="C138" s="13">
        <v>127</v>
      </c>
      <c r="D138" s="13">
        <v>177</v>
      </c>
      <c r="E138" s="13">
        <v>186</v>
      </c>
      <c r="F138" s="31">
        <f t="shared" si="15"/>
        <v>363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6"/>
        <v>40</v>
      </c>
    </row>
    <row r="139" spans="1:12" ht="14.25" customHeight="1">
      <c r="A139" s="118"/>
      <c r="B139" s="26" t="s">
        <v>61</v>
      </c>
      <c r="C139" s="25">
        <f>SUM(C117:C138)</f>
        <v>2411</v>
      </c>
      <c r="D139" s="25">
        <f>SUM(D117:D138)</f>
        <v>2361</v>
      </c>
      <c r="E139" s="25">
        <f>SUM(E117:E138)</f>
        <v>2564</v>
      </c>
      <c r="F139" s="24">
        <f>SUM(F117:F138)</f>
        <v>4925</v>
      </c>
      <c r="G139" s="57"/>
      <c r="H139" s="59" t="s">
        <v>60</v>
      </c>
      <c r="I139" s="13">
        <v>10</v>
      </c>
      <c r="J139" s="13">
        <v>11</v>
      </c>
      <c r="K139" s="13">
        <v>10</v>
      </c>
      <c r="L139" s="58">
        <f t="shared" si="16"/>
        <v>21</v>
      </c>
    </row>
    <row r="140" spans="1:12" ht="14.25" customHeight="1">
      <c r="A140" s="118" t="s">
        <v>59</v>
      </c>
      <c r="B140" s="37" t="s">
        <v>58</v>
      </c>
      <c r="C140" s="13">
        <v>137</v>
      </c>
      <c r="D140" s="13">
        <v>159</v>
      </c>
      <c r="E140" s="13">
        <v>183</v>
      </c>
      <c r="F140" s="31">
        <f t="shared" ref="F140:F156" si="17">SUM(D140:E140)</f>
        <v>342</v>
      </c>
      <c r="G140" s="57"/>
      <c r="H140" s="26" t="s">
        <v>57</v>
      </c>
      <c r="I140" s="25">
        <f>SUM(I126:I139)</f>
        <v>268</v>
      </c>
      <c r="J140" s="25">
        <f>SUM(J126:J139)</f>
        <v>297</v>
      </c>
      <c r="K140" s="25">
        <f>SUM(K126:K139)</f>
        <v>308</v>
      </c>
      <c r="L140" s="60">
        <f>SUM(L126:L139)</f>
        <v>605</v>
      </c>
    </row>
    <row r="141" spans="1:12" ht="14.25" customHeight="1">
      <c r="A141" s="118"/>
      <c r="B141" s="37" t="s">
        <v>56</v>
      </c>
      <c r="C141" s="13">
        <v>168</v>
      </c>
      <c r="D141" s="13">
        <v>207</v>
      </c>
      <c r="E141" s="13">
        <v>217</v>
      </c>
      <c r="F141" s="31">
        <f t="shared" si="17"/>
        <v>424</v>
      </c>
      <c r="G141" s="57" t="s">
        <v>55</v>
      </c>
      <c r="H141" s="59" t="s">
        <v>54</v>
      </c>
      <c r="I141" s="13">
        <v>52</v>
      </c>
      <c r="J141" s="13">
        <v>61</v>
      </c>
      <c r="K141" s="13">
        <v>60</v>
      </c>
      <c r="L141" s="58">
        <f>SUM(J141:K141)</f>
        <v>121</v>
      </c>
    </row>
    <row r="142" spans="1:12" ht="14.25" customHeight="1">
      <c r="A142" s="118"/>
      <c r="B142" s="37" t="s">
        <v>53</v>
      </c>
      <c r="C142" s="13">
        <v>156</v>
      </c>
      <c r="D142" s="13">
        <v>183</v>
      </c>
      <c r="E142" s="13">
        <v>193</v>
      </c>
      <c r="F142" s="31">
        <f t="shared" si="17"/>
        <v>376</v>
      </c>
      <c r="G142" s="57"/>
      <c r="H142" s="59" t="s">
        <v>52</v>
      </c>
      <c r="I142" s="13">
        <v>46</v>
      </c>
      <c r="J142" s="13">
        <v>52</v>
      </c>
      <c r="K142" s="13">
        <v>41</v>
      </c>
      <c r="L142" s="58">
        <f>SUM(J142:K142)</f>
        <v>93</v>
      </c>
    </row>
    <row r="143" spans="1:12" ht="14.25" customHeight="1">
      <c r="A143" s="118"/>
      <c r="B143" s="37" t="s">
        <v>51</v>
      </c>
      <c r="C143" s="13">
        <v>65</v>
      </c>
      <c r="D143" s="13">
        <v>72</v>
      </c>
      <c r="E143" s="13">
        <v>94</v>
      </c>
      <c r="F143" s="31">
        <f t="shared" si="17"/>
        <v>166</v>
      </c>
      <c r="G143" s="57"/>
      <c r="H143" s="59" t="s">
        <v>50</v>
      </c>
      <c r="I143" s="13">
        <v>51</v>
      </c>
      <c r="J143" s="13">
        <v>50</v>
      </c>
      <c r="K143" s="13">
        <v>47</v>
      </c>
      <c r="L143" s="58">
        <f>SUM(J143:K143)</f>
        <v>97</v>
      </c>
    </row>
    <row r="144" spans="1:12" ht="14.25" customHeight="1">
      <c r="A144" s="118"/>
      <c r="B144" s="37" t="s">
        <v>49</v>
      </c>
      <c r="C144" s="13">
        <v>31</v>
      </c>
      <c r="D144" s="13">
        <v>34</v>
      </c>
      <c r="E144" s="13">
        <v>33</v>
      </c>
      <c r="F144" s="31">
        <f t="shared" si="17"/>
        <v>67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3" ht="14.25" customHeight="1">
      <c r="A145" s="118"/>
      <c r="B145" s="37" t="s">
        <v>47</v>
      </c>
      <c r="C145" s="13">
        <v>133</v>
      </c>
      <c r="D145" s="13">
        <v>167</v>
      </c>
      <c r="E145" s="13">
        <v>193</v>
      </c>
      <c r="F145" s="31">
        <f t="shared" si="17"/>
        <v>360</v>
      </c>
      <c r="G145" s="57"/>
      <c r="H145" s="59" t="s">
        <v>46</v>
      </c>
      <c r="I145" s="13">
        <v>30</v>
      </c>
      <c r="J145" s="13">
        <v>35</v>
      </c>
      <c r="K145" s="13">
        <v>33</v>
      </c>
      <c r="L145" s="58">
        <f>SUM(J145:K145)</f>
        <v>68</v>
      </c>
    </row>
    <row r="146" spans="1:13" ht="14.25" customHeight="1">
      <c r="A146" s="118"/>
      <c r="B146" s="37" t="s">
        <v>45</v>
      </c>
      <c r="C146" s="13">
        <v>32</v>
      </c>
      <c r="D146" s="13">
        <v>43</v>
      </c>
      <c r="E146" s="13">
        <v>41</v>
      </c>
      <c r="F146" s="31">
        <f t="shared" si="17"/>
        <v>84</v>
      </c>
      <c r="G146" s="57"/>
      <c r="H146" s="26" t="s">
        <v>44</v>
      </c>
      <c r="I146" s="25">
        <f>SUM(I141:I145)</f>
        <v>213</v>
      </c>
      <c r="J146" s="25">
        <f>SUM(J141:J145)</f>
        <v>231</v>
      </c>
      <c r="K146" s="25">
        <f>SUM(K141:K145)</f>
        <v>217</v>
      </c>
      <c r="L146" s="56">
        <f>SUM(L141:L145)</f>
        <v>448</v>
      </c>
    </row>
    <row r="147" spans="1:13" ht="14.25" customHeight="1">
      <c r="A147" s="118"/>
      <c r="B147" s="37" t="s">
        <v>43</v>
      </c>
      <c r="C147" s="13">
        <v>39</v>
      </c>
      <c r="D147" s="13">
        <v>48</v>
      </c>
      <c r="E147" s="13">
        <v>56</v>
      </c>
      <c r="F147" s="31">
        <f t="shared" si="17"/>
        <v>104</v>
      </c>
      <c r="G147" s="129" t="s">
        <v>42</v>
      </c>
      <c r="H147" s="130"/>
      <c r="I147" s="55">
        <f>SUM(C139+C157+C164+C167+I125+I140+I146)</f>
        <v>6964</v>
      </c>
      <c r="J147" s="55">
        <f>SUM(D139+D157+D164+D167+J125+J140+J146)</f>
        <v>7806</v>
      </c>
      <c r="K147" s="55">
        <f>SUM(E139+E157+E164+E167+K125+K140+K146)</f>
        <v>8391</v>
      </c>
      <c r="L147" s="54">
        <f>SUM(F139+F157+F164+F167+L125+L140+L146)</f>
        <v>16197</v>
      </c>
    </row>
    <row r="148" spans="1:13" ht="14.25" customHeight="1">
      <c r="A148" s="118"/>
      <c r="B148" s="37" t="s">
        <v>41</v>
      </c>
      <c r="C148" s="13">
        <v>99</v>
      </c>
      <c r="D148" s="13">
        <v>125</v>
      </c>
      <c r="E148" s="13">
        <v>151</v>
      </c>
      <c r="F148" s="31">
        <f t="shared" si="17"/>
        <v>276</v>
      </c>
      <c r="G148" s="53"/>
      <c r="H148" s="119"/>
      <c r="I148" s="13"/>
      <c r="J148" s="13"/>
      <c r="K148" s="13"/>
      <c r="L148" s="52"/>
    </row>
    <row r="149" spans="1:13" ht="14.25" customHeight="1">
      <c r="A149" s="118"/>
      <c r="B149" s="37" t="s">
        <v>40</v>
      </c>
      <c r="C149" s="13">
        <v>62</v>
      </c>
      <c r="D149" s="13">
        <v>83</v>
      </c>
      <c r="E149" s="13">
        <v>96</v>
      </c>
      <c r="F149" s="31">
        <f t="shared" si="17"/>
        <v>179</v>
      </c>
      <c r="G149" s="146" t="s">
        <v>39</v>
      </c>
      <c r="H149" s="147"/>
      <c r="I149" s="150">
        <f>SUM(C30+I39+I67+I147)</f>
        <v>19391</v>
      </c>
      <c r="J149" s="150">
        <f>SUM(D30+J39+J67+J147)</f>
        <v>22947</v>
      </c>
      <c r="K149" s="150">
        <f>SUM(E30+K39+K67+K147)</f>
        <v>24605</v>
      </c>
      <c r="L149" s="152">
        <f>SUM(J149:K149)</f>
        <v>47552</v>
      </c>
    </row>
    <row r="150" spans="1:13" ht="14.25" customHeight="1">
      <c r="A150" s="118"/>
      <c r="B150" s="37" t="s">
        <v>38</v>
      </c>
      <c r="C150" s="13">
        <v>145</v>
      </c>
      <c r="D150" s="13">
        <v>169</v>
      </c>
      <c r="E150" s="13">
        <v>179</v>
      </c>
      <c r="F150" s="31">
        <f t="shared" si="17"/>
        <v>348</v>
      </c>
      <c r="G150" s="148"/>
      <c r="H150" s="149"/>
      <c r="I150" s="151"/>
      <c r="J150" s="151"/>
      <c r="K150" s="151"/>
      <c r="L150" s="153"/>
      <c r="M150" s="116"/>
    </row>
    <row r="151" spans="1:13" ht="14.25" customHeight="1">
      <c r="A151" s="118"/>
      <c r="B151" s="37" t="s">
        <v>37</v>
      </c>
      <c r="C151" s="13">
        <v>31</v>
      </c>
      <c r="D151" s="13">
        <v>35</v>
      </c>
      <c r="E151" s="13">
        <v>39</v>
      </c>
      <c r="F151" s="31">
        <f t="shared" si="17"/>
        <v>74</v>
      </c>
      <c r="G151" s="154" t="s">
        <v>36</v>
      </c>
      <c r="H151" s="155"/>
      <c r="I151" s="156">
        <f>I149-'H30.11月 '!I149</f>
        <v>9</v>
      </c>
      <c r="J151" s="156">
        <f>J149-'H30.11月 '!J149</f>
        <v>-10</v>
      </c>
      <c r="K151" s="156">
        <f>K149-'H30.11月 '!K149</f>
        <v>-8</v>
      </c>
      <c r="L151" s="158">
        <f>L149-'H30.11月 '!L149</f>
        <v>-18</v>
      </c>
      <c r="M151" s="116"/>
    </row>
    <row r="152" spans="1:13" ht="14.25" customHeight="1">
      <c r="A152" s="118"/>
      <c r="B152" s="37" t="s">
        <v>35</v>
      </c>
      <c r="C152" s="13">
        <v>22</v>
      </c>
      <c r="D152" s="13">
        <v>25</v>
      </c>
      <c r="E152" s="13">
        <v>26</v>
      </c>
      <c r="F152" s="31">
        <f t="shared" si="17"/>
        <v>51</v>
      </c>
      <c r="G152" s="148"/>
      <c r="H152" s="149"/>
      <c r="I152" s="157"/>
      <c r="J152" s="157"/>
      <c r="K152" s="157"/>
      <c r="L152" s="159"/>
      <c r="M152" s="116"/>
    </row>
    <row r="153" spans="1:13" ht="14.25" customHeight="1">
      <c r="A153" s="118"/>
      <c r="B153" s="37" t="s">
        <v>34</v>
      </c>
      <c r="C153" s="13">
        <v>67</v>
      </c>
      <c r="D153" s="13">
        <v>98</v>
      </c>
      <c r="E153" s="13">
        <v>96</v>
      </c>
      <c r="F153" s="31">
        <f t="shared" si="17"/>
        <v>194</v>
      </c>
      <c r="G153" s="170" t="s">
        <v>33</v>
      </c>
      <c r="H153" s="171"/>
      <c r="I153" s="13"/>
      <c r="J153" s="13">
        <v>48</v>
      </c>
      <c r="K153" s="13">
        <v>51</v>
      </c>
      <c r="L153" s="70">
        <v>50</v>
      </c>
    </row>
    <row r="154" spans="1:13" ht="14.25" customHeight="1">
      <c r="A154" s="118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7"/>
        <v>120</v>
      </c>
      <c r="G154" s="172" t="s">
        <v>31</v>
      </c>
      <c r="H154" s="173"/>
      <c r="I154" s="50"/>
      <c r="J154" s="50">
        <v>40</v>
      </c>
      <c r="K154" s="50">
        <v>51</v>
      </c>
      <c r="L154" s="48">
        <f t="shared" ref="L154:L159" si="18">SUM(J154:K154)</f>
        <v>91</v>
      </c>
    </row>
    <row r="155" spans="1:13" ht="14.25" customHeight="1">
      <c r="A155" s="118"/>
      <c r="B155" s="37" t="s">
        <v>30</v>
      </c>
      <c r="C155" s="13">
        <v>250</v>
      </c>
      <c r="D155" s="13">
        <v>239</v>
      </c>
      <c r="E155" s="13">
        <v>290</v>
      </c>
      <c r="F155" s="31">
        <f t="shared" si="17"/>
        <v>529</v>
      </c>
      <c r="G155" s="172" t="s">
        <v>29</v>
      </c>
      <c r="H155" s="173"/>
      <c r="I155" s="50"/>
      <c r="J155" s="50">
        <v>40</v>
      </c>
      <c r="K155" s="50">
        <v>39</v>
      </c>
      <c r="L155" s="48">
        <f t="shared" si="18"/>
        <v>79</v>
      </c>
    </row>
    <row r="156" spans="1:13" ht="14.25" customHeight="1">
      <c r="A156" s="118"/>
      <c r="B156" s="37" t="s">
        <v>28</v>
      </c>
      <c r="C156" s="13">
        <v>40</v>
      </c>
      <c r="D156" s="13">
        <v>38</v>
      </c>
      <c r="E156" s="13">
        <v>42</v>
      </c>
      <c r="F156" s="31">
        <f t="shared" si="17"/>
        <v>80</v>
      </c>
      <c r="G156" s="172" t="s">
        <v>27</v>
      </c>
      <c r="H156" s="173"/>
      <c r="I156" s="50"/>
      <c r="J156" s="50">
        <v>14</v>
      </c>
      <c r="K156" s="50">
        <v>13</v>
      </c>
      <c r="L156" s="48">
        <f t="shared" si="18"/>
        <v>27</v>
      </c>
    </row>
    <row r="157" spans="1:13" ht="14.25" customHeight="1">
      <c r="A157" s="118"/>
      <c r="B157" s="26" t="s">
        <v>26</v>
      </c>
      <c r="C157" s="25">
        <f>SUM(C140:C156)</f>
        <v>1527</v>
      </c>
      <c r="D157" s="25">
        <f>SUM(D140:D156)</f>
        <v>1781</v>
      </c>
      <c r="E157" s="25">
        <f>SUM(E140:E156)</f>
        <v>1993</v>
      </c>
      <c r="F157" s="24">
        <f>SUM(F140:F156)</f>
        <v>3774</v>
      </c>
      <c r="G157" s="172" t="s">
        <v>25</v>
      </c>
      <c r="H157" s="173"/>
      <c r="I157" s="50"/>
      <c r="J157" s="50">
        <v>23</v>
      </c>
      <c r="K157" s="50">
        <v>32</v>
      </c>
      <c r="L157" s="48">
        <f t="shared" si="18"/>
        <v>55</v>
      </c>
    </row>
    <row r="158" spans="1:13" ht="14.25" customHeight="1">
      <c r="A158" s="118" t="s">
        <v>24</v>
      </c>
      <c r="B158" s="37" t="s">
        <v>23</v>
      </c>
      <c r="C158" s="13">
        <v>122</v>
      </c>
      <c r="D158" s="13">
        <v>164</v>
      </c>
      <c r="E158" s="13">
        <v>164</v>
      </c>
      <c r="F158" s="31">
        <f t="shared" ref="F158:F163" si="19">SUM(D158:E158)</f>
        <v>328</v>
      </c>
      <c r="G158" s="172" t="s">
        <v>22</v>
      </c>
      <c r="H158" s="173"/>
      <c r="I158" s="50"/>
      <c r="J158" s="50"/>
      <c r="K158" s="50"/>
      <c r="L158" s="48">
        <f t="shared" si="18"/>
        <v>0</v>
      </c>
    </row>
    <row r="159" spans="1:13" ht="14.25" customHeight="1">
      <c r="A159" s="118"/>
      <c r="B159" s="37" t="s">
        <v>21</v>
      </c>
      <c r="C159" s="13">
        <v>212</v>
      </c>
      <c r="D159" s="13">
        <v>259</v>
      </c>
      <c r="E159" s="13">
        <v>280</v>
      </c>
      <c r="F159" s="31">
        <f t="shared" si="19"/>
        <v>539</v>
      </c>
      <c r="G159" s="160" t="s">
        <v>20</v>
      </c>
      <c r="H159" s="161"/>
      <c r="I159" s="49"/>
      <c r="J159" s="49">
        <v>1</v>
      </c>
      <c r="K159" s="49">
        <v>1</v>
      </c>
      <c r="L159" s="48">
        <f t="shared" si="18"/>
        <v>2</v>
      </c>
    </row>
    <row r="160" spans="1:13" ht="14.25" customHeight="1">
      <c r="A160" s="118"/>
      <c r="B160" s="37" t="s">
        <v>19</v>
      </c>
      <c r="C160" s="13">
        <v>65</v>
      </c>
      <c r="D160" s="13">
        <v>86</v>
      </c>
      <c r="E160" s="13">
        <v>79</v>
      </c>
      <c r="F160" s="31">
        <f t="shared" si="19"/>
        <v>165</v>
      </c>
      <c r="G160" s="117" t="s">
        <v>18</v>
      </c>
      <c r="H160" s="46"/>
      <c r="I160" s="45"/>
      <c r="J160" s="44"/>
      <c r="K160" s="44"/>
      <c r="L160" s="43"/>
    </row>
    <row r="161" spans="1:12" ht="14.25" customHeight="1">
      <c r="A161" s="118"/>
      <c r="B161" s="37" t="s">
        <v>17</v>
      </c>
      <c r="C161" s="13">
        <v>51</v>
      </c>
      <c r="D161" s="13">
        <v>77</v>
      </c>
      <c r="E161" s="13">
        <v>84</v>
      </c>
      <c r="F161" s="31">
        <f t="shared" si="19"/>
        <v>161</v>
      </c>
      <c r="G161" s="162" t="s">
        <v>16</v>
      </c>
      <c r="H161" s="163"/>
      <c r="I161" s="163"/>
      <c r="J161" s="163"/>
      <c r="K161" s="163"/>
      <c r="L161" s="164"/>
    </row>
    <row r="162" spans="1:12" ht="14.25" customHeight="1">
      <c r="A162" s="118"/>
      <c r="B162" s="37" t="s">
        <v>15</v>
      </c>
      <c r="C162" s="13">
        <v>207</v>
      </c>
      <c r="D162" s="13">
        <v>282</v>
      </c>
      <c r="E162" s="13">
        <v>290</v>
      </c>
      <c r="F162" s="31">
        <f t="shared" si="19"/>
        <v>572</v>
      </c>
      <c r="G162" s="42" t="s">
        <v>14</v>
      </c>
      <c r="H162" s="41" t="s">
        <v>11</v>
      </c>
      <c r="I162" s="40">
        <f>SUM(L162/L149)</f>
        <v>0.40835296096904439</v>
      </c>
      <c r="J162" s="39">
        <v>8719</v>
      </c>
      <c r="K162" s="39">
        <v>10699</v>
      </c>
      <c r="L162" s="38">
        <f t="shared" ref="L162:L167" si="20">SUM(J162:K162)</f>
        <v>19418</v>
      </c>
    </row>
    <row r="163" spans="1:12" ht="14.25" customHeight="1">
      <c r="A163" s="118"/>
      <c r="B163" s="37" t="s">
        <v>13</v>
      </c>
      <c r="C163" s="13">
        <v>36</v>
      </c>
      <c r="D163" s="13">
        <v>49</v>
      </c>
      <c r="E163" s="13">
        <v>48</v>
      </c>
      <c r="F163" s="31">
        <f t="shared" si="19"/>
        <v>97</v>
      </c>
      <c r="G163" s="165" t="s">
        <v>12</v>
      </c>
      <c r="H163" s="36" t="s">
        <v>11</v>
      </c>
      <c r="I163" s="35">
        <f>SUM(L163/L149)</f>
        <v>0.33878701211305517</v>
      </c>
      <c r="J163" s="34">
        <v>7071</v>
      </c>
      <c r="K163" s="34">
        <v>9039</v>
      </c>
      <c r="L163" s="38">
        <f t="shared" si="20"/>
        <v>16110</v>
      </c>
    </row>
    <row r="164" spans="1:12" ht="14.25" customHeight="1">
      <c r="A164" s="118"/>
      <c r="B164" s="26" t="s">
        <v>10</v>
      </c>
      <c r="C164" s="25">
        <f>SUM(C158:C163)</f>
        <v>693</v>
      </c>
      <c r="D164" s="25">
        <f>SUM(D158:D163)</f>
        <v>917</v>
      </c>
      <c r="E164" s="25">
        <f>SUM(E158:E163)</f>
        <v>945</v>
      </c>
      <c r="F164" s="24">
        <f>SUM(F158:F163)</f>
        <v>1862</v>
      </c>
      <c r="G164" s="166"/>
      <c r="H164" s="30" t="s">
        <v>9</v>
      </c>
      <c r="I164" s="29">
        <f>L164/F30</f>
        <v>0.28698125836680055</v>
      </c>
      <c r="J164" s="28">
        <v>768</v>
      </c>
      <c r="K164" s="28">
        <v>947</v>
      </c>
      <c r="L164" s="27">
        <f>SUM(J164:K164)</f>
        <v>1715</v>
      </c>
    </row>
    <row r="165" spans="1:12" ht="14.25" customHeight="1">
      <c r="A165" s="118" t="s">
        <v>8</v>
      </c>
      <c r="B165" s="119" t="s">
        <v>7</v>
      </c>
      <c r="C165" s="13">
        <v>318</v>
      </c>
      <c r="D165" s="13">
        <v>359</v>
      </c>
      <c r="E165" s="13">
        <v>373</v>
      </c>
      <c r="F165" s="31">
        <f>SUM(D165:E165)</f>
        <v>732</v>
      </c>
      <c r="G165" s="166"/>
      <c r="H165" s="30" t="s">
        <v>6</v>
      </c>
      <c r="I165" s="29">
        <f>L165/L39</f>
        <v>0.37516081147946562</v>
      </c>
      <c r="J165" s="28">
        <v>1665</v>
      </c>
      <c r="K165" s="28">
        <v>2126</v>
      </c>
      <c r="L165" s="27">
        <f t="shared" si="20"/>
        <v>3791</v>
      </c>
    </row>
    <row r="166" spans="1:12" ht="14.25" customHeight="1">
      <c r="A166" s="118"/>
      <c r="B166" s="119" t="s">
        <v>5</v>
      </c>
      <c r="C166" s="13">
        <v>288</v>
      </c>
      <c r="D166" s="13">
        <v>366</v>
      </c>
      <c r="E166" s="13">
        <v>388</v>
      </c>
      <c r="F166" s="31">
        <f>SUM(D166:E166)</f>
        <v>754</v>
      </c>
      <c r="G166" s="166"/>
      <c r="H166" s="30" t="s">
        <v>4</v>
      </c>
      <c r="I166" s="29">
        <f>L166/L67</f>
        <v>0.30345685478591072</v>
      </c>
      <c r="J166" s="28">
        <v>2042</v>
      </c>
      <c r="K166" s="28">
        <v>2593</v>
      </c>
      <c r="L166" s="27">
        <f t="shared" si="20"/>
        <v>4635</v>
      </c>
    </row>
    <row r="167" spans="1:12" ht="14.25" customHeight="1">
      <c r="A167" s="118"/>
      <c r="B167" s="26" t="s">
        <v>3</v>
      </c>
      <c r="C167" s="25">
        <f>SUM(C165:C166)</f>
        <v>606</v>
      </c>
      <c r="D167" s="25">
        <f>SUM(D165:D166)</f>
        <v>725</v>
      </c>
      <c r="E167" s="25">
        <f>SUM(E165:E166)</f>
        <v>761</v>
      </c>
      <c r="F167" s="24">
        <f>SUM(F165:F166)</f>
        <v>1486</v>
      </c>
      <c r="G167" s="167"/>
      <c r="H167" s="23" t="s">
        <v>2</v>
      </c>
      <c r="I167" s="22">
        <f>L167/L147</f>
        <v>0.36852503550040133</v>
      </c>
      <c r="J167" s="21">
        <v>2596</v>
      </c>
      <c r="K167" s="21">
        <v>3373</v>
      </c>
      <c r="L167" s="20">
        <f t="shared" si="20"/>
        <v>5969</v>
      </c>
    </row>
    <row r="168" spans="1:12" ht="14.25" customHeight="1">
      <c r="A168" s="118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>
      <c r="A169" s="118"/>
      <c r="B169" s="13"/>
      <c r="C169" s="13"/>
      <c r="D169" s="13"/>
      <c r="E169" s="13"/>
      <c r="F169" s="12"/>
      <c r="G169" s="168" t="s">
        <v>1</v>
      </c>
      <c r="H169" s="169"/>
      <c r="I169" s="11">
        <v>363</v>
      </c>
      <c r="J169" s="11">
        <v>138</v>
      </c>
      <c r="K169" s="11">
        <v>256</v>
      </c>
      <c r="L169" s="10">
        <f>SUM(J169:K169)</f>
        <v>394</v>
      </c>
    </row>
    <row r="170" spans="1:12" ht="14.25" customHeight="1" thickBot="1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/>
    <row r="172" spans="1:12" ht="14.25" customHeight="1"/>
    <row r="173" spans="1:12" ht="14.25" customHeight="1"/>
    <row r="174" spans="1:12" ht="14.25" customHeight="1"/>
    <row r="175" spans="1:12" ht="14.25" customHeight="1"/>
    <row r="176" spans="1:12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H30.4月末</vt:lpstr>
      <vt:lpstr>H30.5月末 </vt:lpstr>
      <vt:lpstr>H30.6月末  </vt:lpstr>
      <vt:lpstr>H30.7月末 </vt:lpstr>
      <vt:lpstr>H30.8月末 </vt:lpstr>
      <vt:lpstr>H30.9月</vt:lpstr>
      <vt:lpstr>H30.10月</vt:lpstr>
      <vt:lpstr>H30.11月 </vt:lpstr>
      <vt:lpstr>H30.12月</vt:lpstr>
      <vt:lpstr>H31.1月 </vt:lpstr>
      <vt:lpstr>H31.2月</vt:lpstr>
      <vt:lpstr>H31.3月</vt:lpstr>
      <vt:lpstr>集計（異動人数）</vt:lpstr>
      <vt:lpstr>Sheet1 (2)</vt:lpstr>
      <vt:lpstr>Sheet1</vt:lpstr>
      <vt:lpstr>H30.10月!Print_Titles</vt:lpstr>
      <vt:lpstr>'H30.11月 '!Print_Titles</vt:lpstr>
      <vt:lpstr>H30.12月!Print_Titles</vt:lpstr>
      <vt:lpstr>H30.4月末!Print_Titles</vt:lpstr>
      <vt:lpstr>'H30.5月末 '!Print_Titles</vt:lpstr>
      <vt:lpstr>'H30.6月末  '!Print_Titles</vt:lpstr>
      <vt:lpstr>'H30.7月末 '!Print_Titles</vt:lpstr>
      <vt:lpstr>'H30.8月末 '!Print_Titles</vt:lpstr>
      <vt:lpstr>H30.9月!Print_Titles</vt:lpstr>
      <vt:lpstr>'H31.1月 '!Print_Titles</vt:lpstr>
      <vt:lpstr>H31.2月!Print_Titles</vt:lpstr>
      <vt:lpstr>H31.3月!Print_Titles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U000174</dc:creator>
  <cp:lastModifiedBy>U000174</cp:lastModifiedBy>
  <cp:lastPrinted>2019-03-30T05:43:34Z</cp:lastPrinted>
  <dcterms:created xsi:type="dcterms:W3CDTF">2018-08-01T23:58:29Z</dcterms:created>
  <dcterms:modified xsi:type="dcterms:W3CDTF">2019-09-02T01:52:32Z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248791</vt:lpwstr>
  </property>
  <property fmtid="{D5CDD505-2E9C-101B-9397-08002B2CF9AE}" pid="3" name="NXPowerLiteSettings">
    <vt:lpwstr>E800050004A000</vt:lpwstr>
  </property>
  <property fmtid="{D5CDD505-2E9C-101B-9397-08002B2CF9AE}" pid="4" name="NXPowerLiteVersion">
    <vt:lpwstr>S6.2.6</vt:lpwstr>
  </property>
</Properties>
</file>